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Z:\Organisatorisches\"/>
    </mc:Choice>
  </mc:AlternateContent>
  <bookViews>
    <workbookView xWindow="0" yWindow="0" windowWidth="28770" windowHeight="11550" tabRatio="892"/>
  </bookViews>
  <sheets>
    <sheet name="Version_Hinweise" sheetId="31" r:id="rId1"/>
    <sheet name="Inhalt" sheetId="6" r:id="rId2"/>
    <sheet name="Empfehlung" sheetId="11" r:id="rId3"/>
    <sheet name="Beispiele" sheetId="24" r:id="rId4"/>
    <sheet name="RK eintägig (mit Berechnung)" sheetId="27" r:id="rId5"/>
    <sheet name="RK mehrtägig (mit Berechnung)" sheetId="32" r:id="rId6"/>
    <sheet name="RK Monat 1" sheetId="10" r:id="rId7"/>
    <sheet name="RK Monat 2" sheetId="12" r:id="rId8"/>
    <sheet name="RK eintägig" sheetId="14" r:id="rId9"/>
    <sheet name="RK mehrtägig" sheetId="15" r:id="rId10"/>
    <sheet name="RK quer" sheetId="16" r:id="rId11"/>
  </sheets>
  <externalReferences>
    <externalReference r:id="rId12"/>
    <externalReference r:id="rId13"/>
  </externalReferences>
  <definedNames>
    <definedName name="Aufträge">[1]Deckungsbeiträge!$L$254</definedName>
    <definedName name="_xlnm.Print_Area" localSheetId="3">Beispiele!$2:$57</definedName>
    <definedName name="_xlnm.Print_Area" localSheetId="2">Empfehlung!$A$1:$D$60</definedName>
    <definedName name="_xlnm.Print_Area" localSheetId="4">'RK eintägig (mit Berechnung)'!$A$1:$O$86</definedName>
    <definedName name="_xlnm.Print_Area" localSheetId="5">'RK mehrtägig (mit Berechnung)'!$A$1:$O$118</definedName>
    <definedName name="Gemeinkosten">'[2]Kalkulation mit Zuschlag'!$B$19</definedName>
    <definedName name="Gewinn">'[2]Kalkulation mit Zuschlag'!$B$21</definedName>
    <definedName name="GKI">'[2]Kalkulation mit Zuschlag'!$B$34</definedName>
    <definedName name="GZuschlag">'[2]Kalkulation mit Zuschlag'!$B$36</definedName>
    <definedName name="MWST">'[2]Kalkulation mit Zuschlag'!$B$23</definedName>
    <definedName name="MWSTI">'[2]Kalkulation mit Zuschlag'!$B$38</definedName>
    <definedName name="Stdatzgetraenke">'[2]Kalkulation mit Arbeitszeit'!$B$43</definedName>
    <definedName name="Stundensatz">'[2]Kalkulation mit Arbeitszeit'!$B$24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3" i="27" l="1"/>
  <c r="H72" i="27"/>
  <c r="H71" i="27"/>
  <c r="H75" i="27" l="1"/>
  <c r="L112" i="32"/>
  <c r="H107" i="32"/>
  <c r="H106" i="32"/>
  <c r="G105" i="32"/>
  <c r="S100" i="32"/>
  <c r="H100" i="32" s="1"/>
  <c r="Q100" i="32"/>
  <c r="S99" i="32"/>
  <c r="H99" i="32" s="1"/>
  <c r="Q99" i="32"/>
  <c r="S98" i="32"/>
  <c r="Q98" i="32"/>
  <c r="H93" i="32"/>
  <c r="H89" i="32"/>
  <c r="G89" i="32"/>
  <c r="H94" i="32" s="1"/>
  <c r="G88" i="32"/>
  <c r="H88" i="32" s="1"/>
  <c r="G87" i="32"/>
  <c r="H87" i="32" s="1"/>
  <c r="S84" i="32"/>
  <c r="H84" i="32" s="1"/>
  <c r="Q84" i="32"/>
  <c r="S83" i="32"/>
  <c r="H83" i="32" s="1"/>
  <c r="Q83" i="32"/>
  <c r="S82" i="32"/>
  <c r="Q82" i="32"/>
  <c r="J76" i="32"/>
  <c r="H59" i="32"/>
  <c r="J68" i="32" s="1"/>
  <c r="H53" i="32"/>
  <c r="J53" i="32" s="1"/>
  <c r="H47" i="32"/>
  <c r="D45" i="32"/>
  <c r="D105" i="32" s="1"/>
  <c r="H44" i="32"/>
  <c r="H38" i="32"/>
  <c r="D36" i="32"/>
  <c r="H36" i="32" s="1"/>
  <c r="H35" i="32"/>
  <c r="D29" i="32"/>
  <c r="H29" i="32" s="1"/>
  <c r="D27" i="32"/>
  <c r="H27" i="32" s="1"/>
  <c r="L12" i="32"/>
  <c r="J10" i="32"/>
  <c r="D25" i="32" s="1"/>
  <c r="H25" i="32" s="1"/>
  <c r="S102" i="32" l="1"/>
  <c r="S85" i="32"/>
  <c r="H82" i="32"/>
  <c r="T85" i="32" s="1"/>
  <c r="J84" i="32" s="1"/>
  <c r="H98" i="32"/>
  <c r="T102" i="32" s="1"/>
  <c r="J100" i="32" s="1"/>
  <c r="H92" i="32"/>
  <c r="R87" i="32" s="1"/>
  <c r="R89" i="32"/>
  <c r="R93" i="32"/>
  <c r="R94" i="32"/>
  <c r="R92" i="32"/>
  <c r="H105" i="32"/>
  <c r="J107" i="32" s="1"/>
  <c r="H45" i="32"/>
  <c r="J48" i="32" s="1"/>
  <c r="J29" i="32"/>
  <c r="J39" i="32"/>
  <c r="R88" i="32"/>
  <c r="R90" i="32" l="1"/>
  <c r="J94" i="32" s="1"/>
  <c r="R112" i="32" s="1"/>
  <c r="J112" i="32" s="1"/>
  <c r="J116" i="32" s="1"/>
  <c r="H50" i="27" l="1"/>
  <c r="H52" i="27"/>
  <c r="H51" i="27"/>
  <c r="M12" i="27" l="1"/>
  <c r="U11" i="27"/>
  <c r="U13" i="27"/>
  <c r="K13" i="27" s="1"/>
  <c r="H28" i="27" s="1"/>
  <c r="T11" i="27"/>
  <c r="S52" i="27"/>
  <c r="S51" i="27"/>
  <c r="S50" i="27"/>
  <c r="T13" i="27"/>
  <c r="I34" i="27"/>
  <c r="K43" i="27" s="1"/>
  <c r="K64" i="27"/>
  <c r="R11" i="12"/>
  <c r="Q11" i="12" s="1"/>
  <c r="U11" i="12" s="1"/>
  <c r="B12" i="12"/>
  <c r="B13" i="12" s="1"/>
  <c r="B14" i="12" s="1"/>
  <c r="B15" i="12" s="1"/>
  <c r="B16" i="12" s="1"/>
  <c r="B17" i="12" s="1"/>
  <c r="B18" i="12" s="1"/>
  <c r="B19" i="12" s="1"/>
  <c r="B20" i="12" s="1"/>
  <c r="B21" i="12" s="1"/>
  <c r="B22" i="12" s="1"/>
  <c r="B23" i="12" s="1"/>
  <c r="B24" i="12" s="1"/>
  <c r="B25" i="12" s="1"/>
  <c r="B26" i="12" s="1"/>
  <c r="B27" i="12" s="1"/>
  <c r="B28" i="12" s="1"/>
  <c r="B29" i="12" s="1"/>
  <c r="B30" i="12" s="1"/>
  <c r="B31" i="12" s="1"/>
  <c r="B32" i="12" s="1"/>
  <c r="B33" i="12" s="1"/>
  <c r="B34" i="12" s="1"/>
  <c r="B35" i="12" s="1"/>
  <c r="B36" i="12" s="1"/>
  <c r="B37" i="12" s="1"/>
  <c r="B38" i="12" s="1"/>
  <c r="B39" i="12" s="1"/>
  <c r="B40" i="12" s="1"/>
  <c r="B41" i="12" s="1"/>
  <c r="R12" i="12"/>
  <c r="Q12" i="12" s="1"/>
  <c r="U12" i="12" s="1"/>
  <c r="R13" i="12"/>
  <c r="Q13" i="12" s="1"/>
  <c r="U13" i="12" s="1"/>
  <c r="R14" i="12"/>
  <c r="Q14" i="12" s="1"/>
  <c r="U14" i="12" s="1"/>
  <c r="R15" i="12"/>
  <c r="Q15" i="12" s="1"/>
  <c r="U15" i="12" s="1"/>
  <c r="R16" i="12"/>
  <c r="Q16" i="12" s="1"/>
  <c r="U16" i="12" s="1"/>
  <c r="R17" i="12"/>
  <c r="Q17" i="12" s="1"/>
  <c r="U17" i="12" s="1"/>
  <c r="R18" i="12"/>
  <c r="Q18" i="12" s="1"/>
  <c r="U18" i="12" s="1"/>
  <c r="R19" i="12"/>
  <c r="Q19" i="12" s="1"/>
  <c r="U19" i="12" s="1"/>
  <c r="R20" i="12"/>
  <c r="Q20" i="12" s="1"/>
  <c r="U20" i="12" s="1"/>
  <c r="R21" i="12"/>
  <c r="Q21" i="12" s="1"/>
  <c r="U21" i="12" s="1"/>
  <c r="R22" i="12"/>
  <c r="Q22" i="12" s="1"/>
  <c r="U22" i="12" s="1"/>
  <c r="R23" i="12"/>
  <c r="Q23" i="12" s="1"/>
  <c r="U23" i="12" s="1"/>
  <c r="R24" i="12"/>
  <c r="Q24" i="12" s="1"/>
  <c r="U24" i="12" s="1"/>
  <c r="R25" i="12"/>
  <c r="Q25" i="12" s="1"/>
  <c r="U25" i="12" s="1"/>
  <c r="R26" i="12"/>
  <c r="Q26" i="12" s="1"/>
  <c r="U26" i="12" s="1"/>
  <c r="R27" i="12"/>
  <c r="Q27" i="12" s="1"/>
  <c r="U27" i="12" s="1"/>
  <c r="R28" i="12"/>
  <c r="Q28" i="12" s="1"/>
  <c r="U28" i="12" s="1"/>
  <c r="R29" i="12"/>
  <c r="Q29" i="12" s="1"/>
  <c r="U29" i="12" s="1"/>
  <c r="R30" i="12"/>
  <c r="Q30" i="12" s="1"/>
  <c r="U30" i="12" s="1"/>
  <c r="R31" i="12"/>
  <c r="Q31" i="12" s="1"/>
  <c r="U31" i="12" s="1"/>
  <c r="R32" i="12"/>
  <c r="Q32" i="12" s="1"/>
  <c r="U32" i="12" s="1"/>
  <c r="R33" i="12"/>
  <c r="Q33" i="12" s="1"/>
  <c r="U33" i="12" s="1"/>
  <c r="R34" i="12"/>
  <c r="Q34" i="12" s="1"/>
  <c r="U34" i="12" s="1"/>
  <c r="R35" i="12"/>
  <c r="Q35" i="12" s="1"/>
  <c r="U35" i="12" s="1"/>
  <c r="R36" i="12"/>
  <c r="Q36" i="12" s="1"/>
  <c r="U36" i="12" s="1"/>
  <c r="R37" i="12"/>
  <c r="Q37" i="12" s="1"/>
  <c r="U37" i="12" s="1"/>
  <c r="R38" i="12"/>
  <c r="Q38" i="12" s="1"/>
  <c r="U38" i="12" s="1"/>
  <c r="R39" i="12"/>
  <c r="Q39" i="12" s="1"/>
  <c r="U39" i="12" s="1"/>
  <c r="R40" i="12"/>
  <c r="Q40" i="12" s="1"/>
  <c r="U40" i="12" s="1"/>
  <c r="R41" i="12"/>
  <c r="Q41" i="12" s="1"/>
  <c r="U41" i="12" s="1"/>
  <c r="H44" i="12"/>
  <c r="R47" i="12" s="1"/>
  <c r="B12" i="10"/>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H44" i="10"/>
  <c r="N47" i="10" s="1"/>
  <c r="T44" i="10"/>
  <c r="W44" i="10"/>
  <c r="M80" i="27"/>
  <c r="S54" i="27" l="1"/>
  <c r="T54" i="27" s="1"/>
  <c r="U15" i="27"/>
  <c r="M6" i="27" s="1"/>
  <c r="E28" i="27"/>
  <c r="K75" i="27"/>
  <c r="U44" i="12"/>
  <c r="H51" i="12" s="1"/>
  <c r="I28" i="27" l="1"/>
  <c r="K29" i="27" s="1"/>
  <c r="K53" i="27" s="1"/>
  <c r="K80" i="27" s="1"/>
  <c r="K84" i="27" s="1"/>
  <c r="F28" i="27"/>
</calcChain>
</file>

<file path=xl/comments1.xml><?xml version="1.0" encoding="utf-8"?>
<comments xmlns="http://schemas.openxmlformats.org/spreadsheetml/2006/main">
  <authors>
    <author>Duwe, Thomas</author>
    <author>Hudson Hawk</author>
  </authors>
  <commentList>
    <comment ref="D8" authorId="0" shapeId="0">
      <text>
        <r>
          <rPr>
            <sz val="11"/>
            <color indexed="81"/>
            <rFont val="Calibri"/>
            <family val="2"/>
            <scheme val="minor"/>
          </rPr>
          <t xml:space="preserve">Erforderliches </t>
        </r>
        <r>
          <rPr>
            <b/>
            <sz val="11"/>
            <color indexed="81"/>
            <rFont val="Calibri"/>
            <family val="2"/>
            <scheme val="minor"/>
          </rPr>
          <t>Eingabeformat</t>
        </r>
        <r>
          <rPr>
            <sz val="11"/>
            <color indexed="81"/>
            <rFont val="Calibri"/>
            <family val="2"/>
            <scheme val="minor"/>
          </rPr>
          <t xml:space="preserve"> Datum: </t>
        </r>
        <r>
          <rPr>
            <b/>
            <sz val="11"/>
            <color indexed="81"/>
            <rFont val="Calibri"/>
            <family val="2"/>
            <scheme val="minor"/>
          </rPr>
          <t>01.01.2014</t>
        </r>
      </text>
    </comment>
    <comment ref="G8" authorId="0" shapeId="0">
      <text>
        <r>
          <rPr>
            <sz val="11"/>
            <color indexed="81"/>
            <rFont val="Calibri"/>
            <family val="2"/>
            <scheme val="minor"/>
          </rPr>
          <t xml:space="preserve">Erforderliches </t>
        </r>
        <r>
          <rPr>
            <b/>
            <sz val="11"/>
            <color indexed="81"/>
            <rFont val="Calibri"/>
            <family val="2"/>
            <scheme val="minor"/>
          </rPr>
          <t>Eingabeformat</t>
        </r>
        <r>
          <rPr>
            <sz val="11"/>
            <color indexed="81"/>
            <rFont val="Calibri"/>
            <family val="2"/>
            <scheme val="minor"/>
          </rPr>
          <t xml:space="preserve"> Uhrzeit: </t>
        </r>
        <r>
          <rPr>
            <b/>
            <sz val="11"/>
            <color indexed="81"/>
            <rFont val="Calibri"/>
            <family val="2"/>
            <scheme val="minor"/>
          </rPr>
          <t>11:00</t>
        </r>
      </text>
    </comment>
    <comment ref="B69" authorId="1" shapeId="0">
      <text>
        <r>
          <rPr>
            <sz val="12"/>
            <color indexed="81"/>
            <rFont val="Calibri"/>
            <family val="2"/>
            <scheme val="minor"/>
          </rPr>
          <t>Hat der Reisende einen Anspruch auf einen Pauschbetrag für Verpflegung entfällt der Ansatz des Sachbezugswertes.
Hat er keinen Anspruch ist zu Prüfen inwieweit ein Sachbezugswert anzusetzen ist.
Als Gesamtbetrag der Reisekosten kann sich daher auch ein negativer Betrag ergeben,wenn die übrigen Kosten unter dem des Sachbezugswertes liegen.</t>
        </r>
        <r>
          <rPr>
            <b/>
            <sz val="14"/>
            <color indexed="81"/>
            <rFont val="Tahoma"/>
            <family val="2"/>
          </rPr>
          <t xml:space="preserve">
</t>
        </r>
      </text>
    </comment>
  </commentList>
</comments>
</file>

<file path=xl/comments2.xml><?xml version="1.0" encoding="utf-8"?>
<comments xmlns="http://schemas.openxmlformats.org/spreadsheetml/2006/main">
  <authors>
    <author>Duwe, Thomas</author>
  </authors>
  <commentList>
    <comment ref="C7" authorId="0" shapeId="0">
      <text>
        <r>
          <rPr>
            <sz val="11"/>
            <color indexed="81"/>
            <rFont val="Calibri"/>
            <family val="2"/>
            <scheme val="minor"/>
          </rPr>
          <t xml:space="preserve">Erforderliches </t>
        </r>
        <r>
          <rPr>
            <b/>
            <sz val="11"/>
            <color indexed="81"/>
            <rFont val="Calibri"/>
            <family val="2"/>
            <scheme val="minor"/>
          </rPr>
          <t>Eingebaformat</t>
        </r>
        <r>
          <rPr>
            <sz val="11"/>
            <color indexed="81"/>
            <rFont val="Calibri"/>
            <family val="2"/>
            <scheme val="minor"/>
          </rPr>
          <t xml:space="preserve"> Datum: </t>
        </r>
        <r>
          <rPr>
            <b/>
            <sz val="11"/>
            <color indexed="81"/>
            <rFont val="Calibri"/>
            <family val="2"/>
            <scheme val="minor"/>
          </rPr>
          <t>01.01.2014</t>
        </r>
        <r>
          <rPr>
            <sz val="11"/>
            <color indexed="81"/>
            <rFont val="Tahoma"/>
            <family val="2"/>
          </rPr>
          <t xml:space="preserve">
</t>
        </r>
      </text>
    </comment>
    <comment ref="F7" authorId="0" shapeId="0">
      <text>
        <r>
          <rPr>
            <sz val="11"/>
            <color indexed="81"/>
            <rFont val="Calibri"/>
            <family val="2"/>
            <scheme val="minor"/>
          </rPr>
          <t xml:space="preserve">Erforderliches </t>
        </r>
        <r>
          <rPr>
            <b/>
            <sz val="11"/>
            <color indexed="81"/>
            <rFont val="Calibri"/>
            <family val="2"/>
            <scheme val="minor"/>
          </rPr>
          <t>Eingabeformat</t>
        </r>
        <r>
          <rPr>
            <sz val="11"/>
            <color indexed="81"/>
            <rFont val="Calibri"/>
            <family val="2"/>
            <scheme val="minor"/>
          </rPr>
          <t xml:space="preserve"> Uhrzeit: </t>
        </r>
        <r>
          <rPr>
            <b/>
            <sz val="11"/>
            <color indexed="81"/>
            <rFont val="Calibri"/>
            <family val="2"/>
            <scheme val="minor"/>
          </rPr>
          <t>11:00</t>
        </r>
        <r>
          <rPr>
            <sz val="9"/>
            <color indexed="81"/>
            <rFont val="Tahoma"/>
            <family val="2"/>
          </rPr>
          <t xml:space="preserve">
</t>
        </r>
      </text>
    </comment>
  </commentList>
</comments>
</file>

<file path=xl/sharedStrings.xml><?xml version="1.0" encoding="utf-8"?>
<sst xmlns="http://schemas.openxmlformats.org/spreadsheetml/2006/main" count="469" uniqueCount="219">
  <si>
    <t>Name des Reisenden:</t>
  </si>
  <si>
    <t>Datum</t>
  </si>
  <si>
    <t>Uhrzeit</t>
  </si>
  <si>
    <t>Reisedauer</t>
  </si>
  <si>
    <t>Abfahrt</t>
  </si>
  <si>
    <t xml:space="preserve"> </t>
  </si>
  <si>
    <t>Rückkehr</t>
  </si>
  <si>
    <t>Grund und Ort</t>
  </si>
  <si>
    <t>der Reise</t>
  </si>
  <si>
    <t>Euro</t>
  </si>
  <si>
    <t>Tag</t>
  </si>
  <si>
    <t>km</t>
  </si>
  <si>
    <t>sonstiges</t>
  </si>
  <si>
    <t>volle Reisetage</t>
  </si>
  <si>
    <t>erster Reisetag</t>
  </si>
  <si>
    <t>letzter Reisetag</t>
  </si>
  <si>
    <t>Hinweise:</t>
  </si>
  <si>
    <t>eintägige Reise</t>
  </si>
  <si>
    <t>Beförderungskosten</t>
  </si>
  <si>
    <t>mit eigenem Fahrzeug</t>
  </si>
  <si>
    <t xml:space="preserve">mit Bahn </t>
  </si>
  <si>
    <t>lt. Einzelnachweis</t>
  </si>
  <si>
    <t xml:space="preserve">mit Taxi </t>
  </si>
  <si>
    <t>mit Flugzeug</t>
  </si>
  <si>
    <t>sonstige Aufwendungen</t>
  </si>
  <si>
    <t>Tage</t>
  </si>
  <si>
    <t>für den Monat</t>
  </si>
  <si>
    <t>gefahrene Kilometer</t>
  </si>
  <si>
    <t>U h r z e i t</t>
  </si>
  <si>
    <t>Verpflegungs- pauschale</t>
  </si>
  <si>
    <t>Reiseort und Reisezweck</t>
  </si>
  <si>
    <t>Verpflegungspauschale:</t>
  </si>
  <si>
    <t>nur bei mehrtägigen Reisen</t>
  </si>
  <si>
    <t>Arbeitsempfehlung</t>
  </si>
  <si>
    <t>Die Empfehlung lautet:</t>
  </si>
  <si>
    <t>Stunden</t>
  </si>
  <si>
    <t>mit KM-Erstattung und Übernachtungskosten</t>
  </si>
  <si>
    <t>mit KM-Erstattung</t>
  </si>
  <si>
    <t>Nebenkosten</t>
  </si>
  <si>
    <t>Kilometergeld</t>
  </si>
  <si>
    <t xml:space="preserve">      </t>
  </si>
  <si>
    <t>Ich bestätige durch Unterschrift die Richtigkeit der obigen Angaben und Abrechnung</t>
  </si>
  <si>
    <t>. . . . . . . . . . . . . . . . . . . . . . . . . . . . . . .</t>
  </si>
  <si>
    <t>den</t>
  </si>
  <si>
    <t>. . . . . . . . . . . . . . . . . . . . . . . . . . . .</t>
  </si>
  <si>
    <t>Ort</t>
  </si>
  <si>
    <t>Unterschrift</t>
  </si>
  <si>
    <t>über 24 Stunden</t>
  </si>
  <si>
    <t>Tag(e)</t>
  </si>
  <si>
    <t>Übernachtungskosten (Einzelnachweis)</t>
  </si>
  <si>
    <t>Kürzung für Frühstück</t>
  </si>
  <si>
    <t>. . . . . . . . . . . . . . . . . . . . . . . . . .</t>
  </si>
  <si>
    <t xml:space="preserve">. . . . . . . . . . . . . . . . . . . . . . . . . </t>
  </si>
  <si>
    <t>24 Stunden</t>
  </si>
  <si>
    <t>Ich bestätige durch Unterschrift die Richtigkeit der obigen Angaben und der Abrechnung</t>
  </si>
  <si>
    <t>Konto</t>
  </si>
  <si>
    <t>volle Reisetage = Tagessatz</t>
  </si>
  <si>
    <t>Übernachtung ohne Frühstück</t>
  </si>
  <si>
    <t>für Mittagessen</t>
  </si>
  <si>
    <t>für Abendessen</t>
  </si>
  <si>
    <t>Summe Geldwerter Vorteil</t>
  </si>
  <si>
    <t>Übernach- tung</t>
  </si>
  <si>
    <t>Karl-Hermann Eckert</t>
  </si>
  <si>
    <t>Ronny Sebast</t>
  </si>
  <si>
    <t>*</t>
  </si>
  <si>
    <t>Übernachtungskosten (Pauschale nur für Arbeitnehmer)</t>
  </si>
  <si>
    <t>Abwesenheit</t>
  </si>
  <si>
    <t>nicht rechnende Monats-Reisekostenabrechnung</t>
  </si>
  <si>
    <t>rechnende Monats-Reisekostenabrechnung für eintägige Reisen</t>
  </si>
  <si>
    <t>Kostenpauschale für Mehraufwand für Verpflegung</t>
  </si>
  <si>
    <t xml:space="preserve">zu </t>
  </si>
  <si>
    <t>zu</t>
  </si>
  <si>
    <t>Reisekosten gesamt</t>
  </si>
  <si>
    <t>gesamte Reisekosten</t>
  </si>
  <si>
    <t>Pauschale für Mehraufwand für Verpflegung</t>
  </si>
  <si>
    <t>Pauschale für Arbeitnehmer bei Erstattung durch Arbeitgeber</t>
  </si>
  <si>
    <t xml:space="preserve">Übernachtung mit Frühstück (Wert ohne Frühstück) </t>
  </si>
  <si>
    <t>nicht rechnendes Druckmodul für eintägige Reisen</t>
  </si>
  <si>
    <t>nicht rechnendes Druckmodul für mehrtägige Reisen</t>
  </si>
  <si>
    <t>nicht rechnendes Druckmodul für Reisekosten (Querformat)</t>
  </si>
  <si>
    <t>Es wird vorgeschlagen in dieser Excel-Mappe keine Einträge vorzunehmen.</t>
  </si>
  <si>
    <t xml:space="preserve">Kopieren Sie diese Excel-Mappe unter einen neuen Namen über den Befehl "Speichern unter" (z. B.: "Reisekosten") auf Ihre Festplatte. </t>
  </si>
  <si>
    <t xml:space="preserve"> Kilometergeld pro km zu je</t>
  </si>
  <si>
    <t>in Rechnungen</t>
  </si>
  <si>
    <t>enthaltene</t>
  </si>
  <si>
    <t>Vorsteuer</t>
  </si>
  <si>
    <t>Gesamtdauer in Tagen</t>
  </si>
  <si>
    <t>für Frühstück</t>
  </si>
  <si>
    <t>eintägig</t>
  </si>
  <si>
    <t xml:space="preserve">für Frühstück </t>
  </si>
  <si>
    <t>Kürzungsbetrag</t>
  </si>
  <si>
    <t xml:space="preserve">Beispiel 1: </t>
  </si>
  <si>
    <t xml:space="preserve">Beispiel 2: </t>
  </si>
  <si>
    <t>Beispiel 3:</t>
  </si>
  <si>
    <t>Beispiel 4:</t>
  </si>
  <si>
    <t xml:space="preserve">Anreisetag  </t>
  </si>
  <si>
    <t xml:space="preserve">Abreisetag </t>
  </si>
  <si>
    <t>Zwischentag</t>
  </si>
  <si>
    <t>Gesamt</t>
  </si>
  <si>
    <t>Kürzung</t>
  </si>
  <si>
    <t xml:space="preserve">Verbleiben </t>
  </si>
  <si>
    <t xml:space="preserve">Der Arbeitnehmer ist auf einer dreitägigen Auswärtstätigkeit. Der Arbeitgeber hat für den Arbeitnehmer in einem Hotel zwei  </t>
  </si>
  <si>
    <t>Der Arbeitnehmer erhält vom Arbeitgeber keine weiteren Reisekostenerstattungen.</t>
  </si>
  <si>
    <t xml:space="preserve">Der Arbeitgeber muss keinen geldwerten Vorteil für die Mahlzeiten versteuern. Der Arbeitnehmer kann für die Auswärtstätigkeit  </t>
  </si>
  <si>
    <t xml:space="preserve">folgende Verpflegungspauschalen als Werbungskosten geltend machen: </t>
  </si>
  <si>
    <t>Der Arbeitgeber muss keinen geldwerten Vorteil für die Mahlzeiten versteuern. Der Arbeitnehmer kann für die Auswärtstätigkeit</t>
  </si>
  <si>
    <t xml:space="preserve">Gesamt </t>
  </si>
  <si>
    <t xml:space="preserve">Anreisetag </t>
  </si>
  <si>
    <t xml:space="preserve">Zwischentag </t>
  </si>
  <si>
    <t xml:space="preserve">Der Arbeitgeber muss keinen geldwerten Vorteil für die Mahlzeiten versteuern. Der Arbeitnehmer kann für die </t>
  </si>
  <si>
    <t>Auswärtstätigkeit folgende Verpflegungspauschalen als Werbungskosten geltend machen:</t>
  </si>
  <si>
    <t>Anreisetag</t>
  </si>
  <si>
    <t>Abreisetag</t>
  </si>
  <si>
    <t>Der Arbeitnehmer nimmt an einer eintägigen Fortbildungsveranstaltung teil. Der Arbeitgeber hat für den Arbeitnehmer</t>
  </si>
  <si>
    <t>auf dieser Fortbildungsveranstaltung ein Mittagessen gebucht und bezahlt. Der Arbeitgeber besteuert das Mittagessen</t>
  </si>
  <si>
    <t>Arbeitnehmer führt. Der Arbeitnehmer erhält vom Arbeitgeber keine weiteren Reisekostenerstattungen.</t>
  </si>
  <si>
    <t>Der Arbeitnehmer kann anhand seiner Bahntickets gegenüber dem Finanzamt nachweisen, dass er für die Fortbildung</t>
  </si>
  <si>
    <t>Er kann für die Fortbildung folgende Verpflegungspauschalen als Werbungskosten geltend machen:</t>
  </si>
  <si>
    <t xml:space="preserve">Eintägige Tätigkeit </t>
  </si>
  <si>
    <t xml:space="preserve">Kürzung </t>
  </si>
  <si>
    <t xml:space="preserve">Hat der Arbeitnehmer steuerfreie Erstattungen für Verpflegung vom Arbeitgeber erhalten, ist im Gegenzug ein </t>
  </si>
  <si>
    <t>Werbungskostenabzug insoweit ausgeschlossen.</t>
  </si>
  <si>
    <t xml:space="preserve">nach § 40 Absatz 2 Satz 1 Nummer 1a EStG - neu - pauschal, da er keine Aufzeichnungen über die Abwesenheit des </t>
  </si>
  <si>
    <t xml:space="preserve">Übersteigt der Wert der zur Verfügung gestellten Mahlzeit den Wert von 60,00 € ist der tatsächliche Wert der </t>
  </si>
  <si>
    <t xml:space="preserve">Mahlzeit als geldwerter Vorteil zu versteuern. Sofern keine Besteuerung der Sachbezugswerte erfolgt, </t>
  </si>
  <si>
    <t xml:space="preserve">werden die gesetzlichen Pauschbeträge für Verpflegungsmehraufwendungen entsprechend der unentgeltlich </t>
  </si>
  <si>
    <t>zur Verfügung gestellten Mahlzeiten gekürzt.</t>
  </si>
  <si>
    <t>Kürzung 18,80 Euro</t>
  </si>
  <si>
    <t>zeitunabhängig</t>
  </si>
  <si>
    <t>Hinweise bzw. Kommentare erkennen Sie an einem roten Dreieck in der Zelle.</t>
  </si>
  <si>
    <t>Zuzahlung</t>
  </si>
  <si>
    <t>Aufenthalt</t>
  </si>
  <si>
    <t>Frühstuck</t>
  </si>
  <si>
    <t>Mittag</t>
  </si>
  <si>
    <t>Abendbrot</t>
  </si>
  <si>
    <t>geleistete Zuzahlungen des Reisenden während des Aufenthaltes</t>
  </si>
  <si>
    <t xml:space="preserve">Weitere rechtliche Hinweise enthalten die aktuellen Lohnsteuer-Richtlinien (LStR) </t>
  </si>
  <si>
    <t>bzw. Lohnsteuer-Hinweise (LStH).</t>
  </si>
  <si>
    <t>max.Kürzungsbetrag</t>
  </si>
  <si>
    <r>
      <t>Kürzung wegen Verpflegung durch den Arbeitgeber</t>
    </r>
    <r>
      <rPr>
        <sz val="14"/>
        <color indexed="18"/>
        <rFont val="Tahoma"/>
        <family val="2"/>
      </rPr>
      <t/>
    </r>
  </si>
  <si>
    <t>zuzüglich Frühstück - Frühstück getrennt ausgewiesen -</t>
  </si>
  <si>
    <t>Dauer</t>
  </si>
  <si>
    <t>für Frühstück bei Übernachtung (aus Zeile 44)</t>
  </si>
  <si>
    <t>Hilfsspalte 24.00 Uhr</t>
  </si>
  <si>
    <t>Beginn</t>
  </si>
  <si>
    <t>Ende</t>
  </si>
  <si>
    <t>Die Eingabe des Wertes "Datum" muss mit "PUNKT" erfolgen.</t>
  </si>
  <si>
    <t>Die Eingabe des Wertes "Uhrzeit" muss mit "DOPPELPUNKT" erfolgen.</t>
  </si>
  <si>
    <t>Reisekostenabrechnung</t>
  </si>
  <si>
    <t>Kürzung wegen Verköstigung durch den Arbeitgeber (entsprechende Mahlzeit durch Häkchen markieren)</t>
  </si>
  <si>
    <t>Übernachtungen gebucht und bezahlt. Am Zwischentag erhält der Arbeitnehmer Frühstück und Mittag, am Abreisetag ein Frühstück.</t>
  </si>
  <si>
    <t>Der Ansatz eines Sachbezugswertes entfällt, wenn der Arbeitnehmer einen Anspruch auf einen Pauschbetrag für Verpflegung hat!</t>
  </si>
  <si>
    <t>ausgezahlter Vorschuss</t>
  </si>
  <si>
    <t xml:space="preserve">insgesamt 10 Stunden von seiner Wohnung und seiner ersten Tätigkeitsstätte abwesend war. </t>
  </si>
  <si>
    <t>verbleibende Reisekosten</t>
  </si>
  <si>
    <t xml:space="preserve">In sämtlichen Tabellenblättern ist bei den Fahrtkosten der Pauschbetrag in Höhe von 0,30 € je km voreingestellt. </t>
  </si>
  <si>
    <t>Aktuelle Entwicklungen, Zweifelsfragen und akute Fallstricke sind in einer Sonderausgabe des Verlags enthalten.</t>
  </si>
  <si>
    <t>Der NWB Verlag übernimmt keine Gewähr und keine Haftung für die Richtigkeit der Ergebnisse.</t>
  </si>
  <si>
    <t>Im Übrigen gelten die die aktuellen AGB der NWB Datenbank und des NWB Verlages.</t>
  </si>
  <si>
    <t>(2 x 5,60 Euro Frühstück, 1 x 11,20 Euro Mittag-/ Abendessen)</t>
  </si>
  <si>
    <t>Wie Beispiel 1, allerdings zahlt der Arbeitnehmer für das Mittagessen jeweils 5 Euro zu.</t>
  </si>
  <si>
    <t>Wie Beispiel 1, allerdings zahlt der Arbeitnehmer für das Mittagessen 12 Euro.</t>
  </si>
  <si>
    <t xml:space="preserve"> (2 x 5,60 Euro,  1 x 0 Euro [11,20 Euro abzgl. 12,00 Euro Zuzahlung])</t>
  </si>
  <si>
    <t xml:space="preserve"> (2 x 5,60 Euro, 1 x 6,20 Euro [11,20 Euro abzgl. 5,00 Euro Zuzahlung])</t>
  </si>
  <si>
    <t xml:space="preserve">Bitte beachten Sie, dass das vorliegende Tool lediglich die Grundsätze der Reisekostenberechnung berücksichtigt. Das bedeutet, dass bei der Ermittlung der Aufwendungen für Verpflegung die Versteuerung der Sachbezugswerte berücksichtigt wird. Eine Berücksichtigung von durch den Arbeitgeber zur Verfügung gestellten Mahlzeiten mit dem Sachbezugswert ist bei Mahlzeiten bis zu einem Wert von 60,00 € je Mahlzeit möglich. 
</t>
  </si>
  <si>
    <t>Stand Dezember 2020</t>
  </si>
  <si>
    <t>festgesetzt.</t>
  </si>
  <si>
    <t>Vorliegen einer aktuelleren Version in der NWB Datenbank prüfen.</t>
  </si>
  <si>
    <t>NWB Verlag GmbH &amp; Co. KG</t>
  </si>
  <si>
    <t>Eschstr. 22 · 44629 Herne</t>
  </si>
  <si>
    <t>Fon 02323.141-900 · Fax 02323.141-123</t>
  </si>
  <si>
    <t>E-Mail: info@nwb.de</t>
  </si>
  <si>
    <t>Internet: www.nwb.de</t>
  </si>
  <si>
    <t>Alle Rechte vorbehalten. Vervielfältigungen nur mit Zustimmung des Verlages.</t>
  </si>
  <si>
    <t>Dieses Berechnungsprogramm wird inhaltlich betreut von Karl-Hermann Eckert und Ronny Sebast.</t>
  </si>
  <si>
    <t>Blatt "Empfehlung"</t>
  </si>
  <si>
    <t>Blatt "Beispiele"</t>
  </si>
  <si>
    <t>Blatt "RK eintägig (mit Berechnung)"</t>
  </si>
  <si>
    <t>Blatt "RK mehrtägig (mit Berechnung)"</t>
  </si>
  <si>
    <t>Blatt "RK Monat 1"</t>
  </si>
  <si>
    <t>Blatt "RK Monat 2"</t>
  </si>
  <si>
    <t>Blatt "RK eintägig"</t>
  </si>
  <si>
    <t>Blatt "RK mehrtägig"</t>
  </si>
  <si>
    <t>Blatt "RK quer"</t>
  </si>
  <si>
    <t>Nur in gelben Feldern können Eingaben erfolgen.</t>
  </si>
  <si>
    <t>Geldwerter Vorteil (nur für Arbeitnehmer) - Ist Verrechnung mit den Reisekosten erwünscht?  ►</t>
  </si>
  <si>
    <t>Zuzahlung des 
Arbeitnehmers</t>
  </si>
  <si>
    <t>Tag/
Datum</t>
  </si>
  <si>
    <t>Dauer 
Abwesenheit</t>
  </si>
  <si>
    <t>Grund und Ort der Reise</t>
  </si>
  <si>
    <t>Name des Reisenden</t>
  </si>
  <si>
    <r>
      <t xml:space="preserve">Übernachtungskosten bei Buchung durch den </t>
    </r>
    <r>
      <rPr>
        <b/>
        <u/>
        <sz val="12"/>
        <rFont val="Calibri"/>
        <family val="2"/>
        <scheme val="minor"/>
      </rPr>
      <t>Arbeitgeber</t>
    </r>
  </si>
  <si>
    <r>
      <t xml:space="preserve">Übernachtungskosten bei Buchung durch den </t>
    </r>
    <r>
      <rPr>
        <b/>
        <u/>
        <sz val="12"/>
        <rFont val="Calibri"/>
        <family val="2"/>
        <scheme val="minor"/>
      </rPr>
      <t>Reisenden/ Arbeitnehmer</t>
    </r>
  </si>
  <si>
    <r>
      <t xml:space="preserve">Kürzung der Hotelkosten bei Buchung durch </t>
    </r>
    <r>
      <rPr>
        <b/>
        <u/>
        <sz val="12"/>
        <rFont val="Calibri"/>
        <family val="2"/>
      </rPr>
      <t xml:space="preserve">den </t>
    </r>
    <r>
      <rPr>
        <b/>
        <u/>
        <sz val="12"/>
        <rFont val="Calibri"/>
        <family val="2"/>
        <scheme val="minor"/>
      </rPr>
      <t>Reisenden/Arbeitnehmer um die Beträge der Mahlzeiten</t>
    </r>
  </si>
  <si>
    <t>1. Versionshinweis</t>
  </si>
  <si>
    <t>NWB RAAAB-14409</t>
  </si>
  <si>
    <t>2. Eingabefelder</t>
  </si>
  <si>
    <t>Die Eingabefelder sind gelb hinterlegt.</t>
  </si>
  <si>
    <t>3. Autoren</t>
  </si>
  <si>
    <t>4. Haftungsausschluss / AGB</t>
  </si>
  <si>
    <t>5. Kontakt</t>
  </si>
  <si>
    <t xml:space="preserve">Dieses Excel-Tool beinhaltet: </t>
  </si>
  <si>
    <r>
      <t xml:space="preserve">Eintägige Reisekosten ab dem Jahr 2022
</t>
    </r>
    <r>
      <rPr>
        <b/>
        <sz val="12"/>
        <rFont val="Calibri"/>
        <family val="2"/>
        <scheme val="minor"/>
      </rPr>
      <t>- Version und Hinweise -</t>
    </r>
  </si>
  <si>
    <r>
      <t xml:space="preserve">Reisekostenberechnung Inland ab dem Jahr 2022
</t>
    </r>
    <r>
      <rPr>
        <b/>
        <sz val="12"/>
        <rFont val="Calibri"/>
        <family val="2"/>
        <scheme val="minor"/>
      </rPr>
      <t>- Inhalt und Erläuterung -</t>
    </r>
  </si>
  <si>
    <t>Musterfälle zu Reisen ab 2022</t>
  </si>
  <si>
    <t>Reisekostenabrechnung für eintägige Reisen ab Kalenderjahr 2022</t>
  </si>
  <si>
    <t>Reisekostenabrechnung für mehrtägige Reisen ab Kalenderjahr 2022</t>
  </si>
  <si>
    <r>
      <t xml:space="preserve">Reisekostenberechnung Inland ab dem Jahr 2022
</t>
    </r>
    <r>
      <rPr>
        <b/>
        <sz val="12"/>
        <rFont val="Calibri"/>
        <family val="2"/>
        <scheme val="minor"/>
      </rPr>
      <t>- Arbeitsempfehlung -</t>
    </r>
  </si>
  <si>
    <t>Die ab dem 1. Januar 2022 geltenden Pauschbeträge der Sachbezugswerte für Mahlzeiten an Arbeitnehmern</t>
  </si>
  <si>
    <r>
      <t xml:space="preserve">Reisekostenberechnung Inland ab dem Jahr 2022
</t>
    </r>
    <r>
      <rPr>
        <b/>
        <sz val="12"/>
        <rFont val="Calibri"/>
        <family val="2"/>
        <scheme val="minor"/>
      </rPr>
      <t>- Beispiele -</t>
    </r>
  </si>
  <si>
    <r>
      <t xml:space="preserve">Eintägige Reisekosten ab dem Jahr 2022
</t>
    </r>
    <r>
      <rPr>
        <b/>
        <sz val="12"/>
        <rFont val="Calibri"/>
        <family val="2"/>
        <scheme val="minor"/>
      </rPr>
      <t>- als eintägig gelten auch Reisen über 2 aufeinanderfolgende Tage - jedoch ohne Übernachtung und einer Abwesenheit von weniger als 24 Stunden -</t>
    </r>
    <r>
      <rPr>
        <b/>
        <sz val="14"/>
        <rFont val="Calibri"/>
        <family val="2"/>
        <scheme val="minor"/>
      </rPr>
      <t xml:space="preserve"> </t>
    </r>
  </si>
  <si>
    <r>
      <t xml:space="preserve">Mehrtägige Reisekosten ab dem Jahr 2022
</t>
    </r>
    <r>
      <rPr>
        <b/>
        <sz val="12"/>
        <rFont val="Calibri"/>
        <family val="2"/>
      </rPr>
      <t>- als mehrtägig gelten Reisen mit einer Dauer ab 2 Tagen - MIT Übernachtung / oder Reisen OHNE Übernachtung, wenn die Abwesenheit MEHR als 24 Stunden beträgt -</t>
    </r>
  </si>
  <si>
    <r>
      <t xml:space="preserve">Nachweis über Reisekosten ab dem Jahr 2022
</t>
    </r>
    <r>
      <rPr>
        <b/>
        <sz val="12"/>
        <rFont val="Calibri"/>
        <family val="2"/>
        <scheme val="minor"/>
      </rPr>
      <t>- nicht vollständig rechnend -</t>
    </r>
  </si>
  <si>
    <r>
      <t xml:space="preserve">Nachweis über eintägige Reisekosten ab dem Jahr 2022
</t>
    </r>
    <r>
      <rPr>
        <b/>
        <sz val="12"/>
        <rFont val="Calibri"/>
        <family val="2"/>
        <scheme val="minor"/>
      </rPr>
      <t>- nicht geeignet für mehrtägige Reisen -</t>
    </r>
  </si>
  <si>
    <r>
      <t xml:space="preserve">Eintägige Reisekosten ab dem Jahr 2022
</t>
    </r>
    <r>
      <rPr>
        <b/>
        <sz val="12"/>
        <rFont val="Calibri"/>
        <family val="2"/>
        <scheme val="minor"/>
      </rPr>
      <t>- nicht rechnend -</t>
    </r>
  </si>
  <si>
    <r>
      <t xml:space="preserve">Mehrtägige Reisekosten ab 2022
</t>
    </r>
    <r>
      <rPr>
        <b/>
        <sz val="12"/>
        <rFont val="Calibri"/>
        <family val="2"/>
        <scheme val="minor"/>
      </rPr>
      <t>- nicht rechnend -</t>
    </r>
  </si>
  <si>
    <r>
      <t xml:space="preserve">Reisekosten ab dem Jahr 2022
</t>
    </r>
    <r>
      <rPr>
        <b/>
        <sz val="12"/>
        <rFont val="Calibri"/>
        <family val="2"/>
        <scheme val="minor"/>
      </rPr>
      <t>- nicht rechnend -</t>
    </r>
  </si>
  <si>
    <t>wurden mit BMF-Schreiben vom 20.12.2021; IV C 5  -  S 2334/19/10010 :003; DOK 2021/1286105 [NWB SAAAH-97483]</t>
  </si>
  <si>
    <t>2022.1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</si>
</sst>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7" formatCode="#,##0.00\ &quot;€&quot;;\-#,##0.00\ &quot;€&quot;"/>
    <numFmt numFmtId="8" formatCode="#,##0.00\ &quot;€&quot;;[Red]\-#,##0.00\ &quot;€&quot;"/>
    <numFmt numFmtId="44" formatCode="_-* #,##0.00\ &quot;€&quot;_-;\-* #,##0.00\ &quot;€&quot;_-;_-* &quot;-&quot;??\ &quot;€&quot;_-;_-@_-"/>
    <numFmt numFmtId="164" formatCode="_-* #,##0.00\ _D_M_-;\-* #,##0.00\ _D_M_-;_-* &quot;-&quot;??\ _D_M_-;_-@_-"/>
    <numFmt numFmtId="165" formatCode="h:mm"/>
    <numFmt numFmtId="166" formatCode="#,##0.00_ ;\-#,##0.00\ "/>
    <numFmt numFmtId="167" formatCode="d/\ mmmm\ yyyy"/>
    <numFmt numFmtId="168" formatCode="#,##0.00\ &quot;€&quot;"/>
    <numFmt numFmtId="169" formatCode="#,##0.0000"/>
    <numFmt numFmtId="170" formatCode="0%&quot; vom Tagessatz&quot;"/>
    <numFmt numFmtId="171" formatCode="h:mm;@"/>
    <numFmt numFmtId="172" formatCode="[h]:mm;@"/>
    <numFmt numFmtId="173" formatCode="[h]:mm"/>
    <numFmt numFmtId="174" formatCode="dd/mm/yy;@"/>
  </numFmts>
  <fonts count="66">
    <font>
      <sz val="10"/>
      <name val="Arial"/>
    </font>
    <font>
      <sz val="11"/>
      <color theme="1"/>
      <name val="Calibri"/>
      <family val="2"/>
      <scheme val="minor"/>
    </font>
    <font>
      <sz val="11"/>
      <color indexed="63"/>
      <name val="Calibri"/>
      <family val="2"/>
    </font>
    <font>
      <sz val="10"/>
      <name val="Arial"/>
      <family val="2"/>
    </font>
    <font>
      <sz val="12"/>
      <name val="Univers"/>
      <family val="2"/>
    </font>
    <font>
      <u/>
      <sz val="12"/>
      <color indexed="12"/>
      <name val="Univers"/>
      <family val="2"/>
    </font>
    <font>
      <b/>
      <sz val="26"/>
      <color indexed="18"/>
      <name val="Tahoma"/>
      <family val="2"/>
    </font>
    <font>
      <sz val="10"/>
      <name val="Tahoma"/>
      <family val="2"/>
    </font>
    <font>
      <sz val="12"/>
      <color indexed="18"/>
      <name val="Tahoma"/>
      <family val="2"/>
    </font>
    <font>
      <sz val="12"/>
      <name val="Tahoma"/>
      <family val="2"/>
    </font>
    <font>
      <b/>
      <sz val="26"/>
      <name val="Tahoma"/>
      <family val="2"/>
    </font>
    <font>
      <b/>
      <sz val="12"/>
      <name val="Tahoma"/>
      <family val="2"/>
    </font>
    <font>
      <sz val="16"/>
      <name val="Tahoma"/>
      <family val="2"/>
    </font>
    <font>
      <b/>
      <sz val="24"/>
      <name val="Tahoma"/>
      <family val="2"/>
    </font>
    <font>
      <b/>
      <u/>
      <sz val="12"/>
      <name val="Tahoma"/>
      <family val="2"/>
    </font>
    <font>
      <sz val="8"/>
      <name val="Tahoma"/>
      <family val="2"/>
    </font>
    <font>
      <sz val="18"/>
      <name val="Tahoma"/>
      <family val="2"/>
    </font>
    <font>
      <sz val="14"/>
      <color indexed="18"/>
      <name val="Tahoma"/>
      <family val="2"/>
    </font>
    <font>
      <b/>
      <sz val="12"/>
      <color indexed="18"/>
      <name val="Tahoma"/>
      <family val="2"/>
    </font>
    <font>
      <sz val="12"/>
      <color indexed="18"/>
      <name val="Tahoma"/>
      <family val="2"/>
    </font>
    <font>
      <b/>
      <sz val="12"/>
      <color indexed="18"/>
      <name val="Tahoma"/>
      <family val="2"/>
    </font>
    <font>
      <sz val="10"/>
      <name val="Arial"/>
      <family val="2"/>
    </font>
    <font>
      <b/>
      <sz val="14"/>
      <color indexed="81"/>
      <name val="Tahoma"/>
      <family val="2"/>
    </font>
    <font>
      <sz val="11"/>
      <color indexed="9"/>
      <name val="Calibri"/>
      <family val="2"/>
    </font>
    <font>
      <sz val="9"/>
      <color indexed="81"/>
      <name val="Tahoma"/>
      <family val="2"/>
    </font>
    <font>
      <sz val="11"/>
      <color indexed="81"/>
      <name val="Tahoma"/>
      <family val="2"/>
    </font>
    <font>
      <sz val="11"/>
      <color theme="0"/>
      <name val="Calibri"/>
      <family val="2"/>
      <scheme val="minor"/>
    </font>
    <font>
      <sz val="11"/>
      <color theme="1"/>
      <name val="Calibri"/>
      <family val="2"/>
      <scheme val="minor"/>
    </font>
    <font>
      <b/>
      <sz val="14"/>
      <name val="Calibri"/>
      <family val="2"/>
      <scheme val="minor"/>
    </font>
    <font>
      <u/>
      <sz val="11"/>
      <name val="Calibri"/>
      <family val="2"/>
      <scheme val="minor"/>
    </font>
    <font>
      <sz val="11"/>
      <name val="Calibri"/>
      <family val="2"/>
      <scheme val="minor"/>
    </font>
    <font>
      <u/>
      <sz val="10"/>
      <color indexed="12"/>
      <name val="Arial"/>
      <family val="2"/>
    </font>
    <font>
      <u/>
      <sz val="11"/>
      <color indexed="12"/>
      <name val="Calibri"/>
      <family val="2"/>
      <scheme val="minor"/>
    </font>
    <font>
      <u/>
      <sz val="11"/>
      <color theme="10"/>
      <name val="Calibri"/>
      <family val="2"/>
      <scheme val="minor"/>
    </font>
    <font>
      <b/>
      <sz val="11"/>
      <color theme="1"/>
      <name val="Calibri"/>
      <family val="2"/>
      <scheme val="minor"/>
    </font>
    <font>
      <u/>
      <sz val="11"/>
      <color theme="1"/>
      <name val="Calibri"/>
      <family val="2"/>
      <scheme val="minor"/>
    </font>
    <font>
      <sz val="11"/>
      <color indexed="8"/>
      <name val="Calibri"/>
      <family val="2"/>
      <scheme val="minor"/>
    </font>
    <font>
      <b/>
      <u/>
      <sz val="12"/>
      <name val="Calibri"/>
      <family val="2"/>
      <scheme val="minor"/>
    </font>
    <font>
      <b/>
      <u/>
      <sz val="12"/>
      <color indexed="18"/>
      <name val="Calibri"/>
      <family val="2"/>
      <scheme val="minor"/>
    </font>
    <font>
      <sz val="12"/>
      <color indexed="18"/>
      <name val="Calibri"/>
      <family val="2"/>
      <scheme val="minor"/>
    </font>
    <font>
      <sz val="12"/>
      <name val="Calibri"/>
      <family val="2"/>
      <scheme val="minor"/>
    </font>
    <font>
      <b/>
      <sz val="12"/>
      <name val="Calibri"/>
      <family val="2"/>
      <scheme val="minor"/>
    </font>
    <font>
      <sz val="12"/>
      <color theme="1"/>
      <name val="Calibri"/>
      <family val="2"/>
      <scheme val="minor"/>
    </font>
    <font>
      <b/>
      <sz val="11"/>
      <color indexed="18"/>
      <name val="Calibri"/>
      <family val="2"/>
      <scheme val="minor"/>
    </font>
    <font>
      <sz val="11"/>
      <color indexed="18"/>
      <name val="Calibri"/>
      <family val="2"/>
      <scheme val="minor"/>
    </font>
    <font>
      <b/>
      <sz val="11"/>
      <name val="Calibri"/>
      <family val="2"/>
      <scheme val="minor"/>
    </font>
    <font>
      <sz val="12"/>
      <color indexed="8"/>
      <name val="Calibri"/>
      <family val="2"/>
      <scheme val="minor"/>
    </font>
    <font>
      <b/>
      <sz val="12"/>
      <color indexed="10"/>
      <name val="Calibri"/>
      <family val="2"/>
      <scheme val="minor"/>
    </font>
    <font>
      <b/>
      <sz val="12"/>
      <color indexed="18"/>
      <name val="Calibri"/>
      <family val="2"/>
      <scheme val="minor"/>
    </font>
    <font>
      <b/>
      <sz val="12"/>
      <color indexed="8"/>
      <name val="Calibri"/>
      <family val="2"/>
      <scheme val="minor"/>
    </font>
    <font>
      <b/>
      <sz val="12"/>
      <color indexed="26"/>
      <name val="Calibri"/>
      <family val="2"/>
      <scheme val="minor"/>
    </font>
    <font>
      <sz val="12"/>
      <color indexed="10"/>
      <name val="Calibri"/>
      <family val="2"/>
      <scheme val="minor"/>
    </font>
    <font>
      <sz val="12"/>
      <color indexed="81"/>
      <name val="Calibri"/>
      <family val="2"/>
      <scheme val="minor"/>
    </font>
    <font>
      <sz val="11"/>
      <color indexed="81"/>
      <name val="Calibri"/>
      <family val="2"/>
      <scheme val="minor"/>
    </font>
    <font>
      <b/>
      <sz val="11"/>
      <color indexed="81"/>
      <name val="Calibri"/>
      <family val="2"/>
      <scheme val="minor"/>
    </font>
    <font>
      <sz val="12"/>
      <name val="Calibri"/>
      <family val="2"/>
    </font>
    <font>
      <b/>
      <sz val="14"/>
      <name val="Calibri"/>
      <family val="2"/>
    </font>
    <font>
      <b/>
      <sz val="12"/>
      <name val="Calibri"/>
      <family val="2"/>
    </font>
    <font>
      <b/>
      <u/>
      <sz val="12"/>
      <name val="Calibri"/>
      <family val="2"/>
    </font>
    <font>
      <sz val="20"/>
      <name val="Calibri"/>
      <family val="2"/>
      <scheme val="minor"/>
    </font>
    <font>
      <sz val="9"/>
      <name val="Calibri"/>
      <family val="2"/>
      <scheme val="minor"/>
    </font>
    <font>
      <sz val="14"/>
      <name val="Tahoma"/>
      <family val="2"/>
    </font>
    <font>
      <b/>
      <sz val="16"/>
      <name val="Tahoma"/>
      <family val="2"/>
    </font>
    <font>
      <sz val="12"/>
      <color indexed="10"/>
      <name val="Tahoma"/>
      <family val="2"/>
    </font>
    <font>
      <b/>
      <sz val="10"/>
      <name val="Arial"/>
      <family val="2"/>
    </font>
    <font>
      <sz val="12"/>
      <color theme="0"/>
      <name val="Calibri"/>
      <family val="2"/>
      <scheme val="minor"/>
    </font>
  </fonts>
  <fills count="32">
    <fill>
      <patternFill patternType="none"/>
    </fill>
    <fill>
      <patternFill patternType="gray125"/>
    </fill>
    <fill>
      <patternFill patternType="solid">
        <fgColor indexed="60"/>
      </patternFill>
    </fill>
    <fill>
      <patternFill patternType="solid">
        <fgColor indexed="47"/>
      </patternFill>
    </fill>
    <fill>
      <patternFill patternType="solid">
        <fgColor indexed="26"/>
      </patternFill>
    </fill>
    <fill>
      <patternFill patternType="solid">
        <fgColor indexed="8"/>
      </patternFill>
    </fill>
    <fill>
      <patternFill patternType="solid">
        <fgColor indexed="29"/>
      </patternFill>
    </fill>
    <fill>
      <patternFill patternType="solid">
        <fgColor indexed="43"/>
      </patternFill>
    </fill>
    <fill>
      <patternFill patternType="solid">
        <fgColor indexed="22"/>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
      <patternFill patternType="solid">
        <fgColor rgb="FFFFEF00"/>
        <bgColor indexed="64"/>
      </patternFill>
    </fill>
    <fill>
      <patternFill patternType="solid">
        <fgColor rgb="FFFFFF99"/>
        <bgColor indexed="64"/>
      </patternFill>
    </fill>
    <fill>
      <patternFill patternType="solid">
        <fgColor theme="2"/>
        <bgColor indexed="64"/>
      </patternFill>
    </fill>
  </fills>
  <borders count="102">
    <border>
      <left/>
      <right/>
      <top/>
      <bottom/>
      <diagonal/>
    </border>
    <border>
      <left style="thin">
        <color indexed="23"/>
      </left>
      <right style="thin">
        <color indexed="23"/>
      </right>
      <top style="thin">
        <color indexed="23"/>
      </top>
      <bottom style="thin">
        <color indexed="23"/>
      </bottom>
      <diagonal/>
    </border>
    <border>
      <left/>
      <right/>
      <top/>
      <bottom style="thin">
        <color indexed="58"/>
      </bottom>
      <diagonal/>
    </border>
    <border>
      <left/>
      <right/>
      <top/>
      <bottom style="thin">
        <color indexed="23"/>
      </bottom>
      <diagonal/>
    </border>
    <border>
      <left/>
      <right style="thin">
        <color indexed="23"/>
      </right>
      <top/>
      <bottom/>
      <diagonal/>
    </border>
    <border>
      <left/>
      <right style="thin">
        <color indexed="23"/>
      </right>
      <top/>
      <bottom style="thin">
        <color indexed="23"/>
      </bottom>
      <diagonal/>
    </border>
    <border>
      <left/>
      <right/>
      <top style="thin">
        <color indexed="23"/>
      </top>
      <bottom style="thin">
        <color indexed="23"/>
      </bottom>
      <diagonal/>
    </border>
    <border>
      <left/>
      <right/>
      <top/>
      <bottom style="double">
        <color indexed="23"/>
      </bottom>
      <diagonal/>
    </border>
    <border>
      <left style="thin">
        <color indexed="23"/>
      </left>
      <right/>
      <top/>
      <bottom style="thin">
        <color indexed="23"/>
      </bottom>
      <diagonal/>
    </border>
    <border>
      <left style="thin">
        <color indexed="23"/>
      </left>
      <right/>
      <top/>
      <bottom/>
      <diagonal/>
    </border>
    <border>
      <left/>
      <right/>
      <top style="thin">
        <color indexed="23"/>
      </top>
      <bottom/>
      <diagonal/>
    </border>
    <border>
      <left/>
      <right style="thin">
        <color indexed="58"/>
      </right>
      <top/>
      <bottom/>
      <diagonal/>
    </border>
    <border>
      <left/>
      <right style="thin">
        <color indexed="23"/>
      </right>
      <top style="thin">
        <color indexed="23"/>
      </top>
      <bottom/>
      <diagonal/>
    </border>
    <border>
      <left style="thin">
        <color indexed="58"/>
      </left>
      <right/>
      <top style="thin">
        <color indexed="58"/>
      </top>
      <bottom/>
      <diagonal/>
    </border>
    <border>
      <left/>
      <right/>
      <top style="thin">
        <color indexed="58"/>
      </top>
      <bottom/>
      <diagonal/>
    </border>
    <border>
      <left/>
      <right style="thin">
        <color indexed="58"/>
      </right>
      <top style="thin">
        <color indexed="58"/>
      </top>
      <bottom/>
      <diagonal/>
    </border>
    <border>
      <left style="thin">
        <color indexed="58"/>
      </left>
      <right/>
      <top/>
      <bottom/>
      <diagonal/>
    </border>
    <border>
      <left style="thin">
        <color indexed="58"/>
      </left>
      <right/>
      <top/>
      <bottom style="thin">
        <color indexed="58"/>
      </bottom>
      <diagonal/>
    </border>
    <border>
      <left/>
      <right style="thin">
        <color indexed="58"/>
      </right>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right/>
      <top style="thin">
        <color indexed="58"/>
      </top>
      <bottom style="medium">
        <color indexed="58"/>
      </bottom>
      <diagonal/>
    </border>
    <border>
      <left/>
      <right style="medium">
        <color indexed="58"/>
      </right>
      <top/>
      <bottom/>
      <diagonal/>
    </border>
    <border>
      <left style="thin">
        <color indexed="58"/>
      </left>
      <right style="thin">
        <color indexed="58"/>
      </right>
      <top style="thin">
        <color indexed="58"/>
      </top>
      <bottom/>
      <diagonal/>
    </border>
    <border>
      <left style="thin">
        <color indexed="58"/>
      </left>
      <right style="thin">
        <color indexed="58"/>
      </right>
      <top/>
      <bottom/>
      <diagonal/>
    </border>
    <border>
      <left style="thin">
        <color indexed="58"/>
      </left>
      <right/>
      <top style="thin">
        <color indexed="58"/>
      </top>
      <bottom style="thin">
        <color indexed="58"/>
      </bottom>
      <diagonal/>
    </border>
    <border>
      <left style="thin">
        <color indexed="58"/>
      </left>
      <right style="thin">
        <color indexed="58"/>
      </right>
      <top style="thin">
        <color indexed="58"/>
      </top>
      <bottom style="thin">
        <color indexed="58"/>
      </bottom>
      <diagonal/>
    </border>
    <border>
      <left/>
      <right/>
      <top/>
      <bottom style="medium">
        <color indexed="58"/>
      </bottom>
      <diagonal/>
    </border>
    <border>
      <left/>
      <right style="medium">
        <color indexed="58"/>
      </right>
      <top/>
      <bottom style="medium">
        <color indexed="58"/>
      </bottom>
      <diagonal/>
    </border>
    <border>
      <left style="medium">
        <color indexed="58"/>
      </left>
      <right/>
      <top style="medium">
        <color indexed="58"/>
      </top>
      <bottom/>
      <diagonal/>
    </border>
    <border>
      <left style="medium">
        <color indexed="58"/>
      </left>
      <right/>
      <top/>
      <bottom/>
      <diagonal/>
    </border>
    <border>
      <left style="medium">
        <color indexed="58"/>
      </left>
      <right/>
      <top/>
      <bottom style="medium">
        <color indexed="58"/>
      </bottom>
      <diagonal/>
    </border>
    <border>
      <left style="thin">
        <color indexed="58"/>
      </left>
      <right style="thin">
        <color indexed="58"/>
      </right>
      <top/>
      <bottom style="thin">
        <color indexed="58"/>
      </bottom>
      <diagonal/>
    </border>
    <border>
      <left style="thin">
        <color indexed="23"/>
      </left>
      <right/>
      <top style="thin">
        <color indexed="23"/>
      </top>
      <bottom style="thin">
        <color indexed="23"/>
      </bottom>
      <diagonal/>
    </border>
    <border>
      <left style="thin">
        <color indexed="23"/>
      </left>
      <right/>
      <top style="thin">
        <color indexed="23"/>
      </top>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right/>
      <top/>
      <bottom style="medium">
        <color indexed="23"/>
      </bottom>
      <diagonal/>
    </border>
    <border>
      <left/>
      <right style="medium">
        <color indexed="23"/>
      </right>
      <top/>
      <bottom/>
      <diagonal/>
    </border>
    <border>
      <left/>
      <right style="medium">
        <color indexed="23"/>
      </right>
      <top style="medium">
        <color indexed="23"/>
      </top>
      <bottom/>
      <diagonal/>
    </border>
    <border>
      <left/>
      <right style="medium">
        <color indexed="23"/>
      </right>
      <top/>
      <bottom style="thin">
        <color indexed="23"/>
      </bottom>
      <diagonal/>
    </border>
    <border>
      <left style="thin">
        <color indexed="23"/>
      </left>
      <right/>
      <top/>
      <bottom style="medium">
        <color indexed="23"/>
      </bottom>
      <diagonal/>
    </border>
    <border>
      <left/>
      <right style="medium">
        <color indexed="23"/>
      </right>
      <top/>
      <bottom style="medium">
        <color indexed="23"/>
      </bottom>
      <diagonal/>
    </border>
    <border>
      <left style="thin">
        <color indexed="23"/>
      </left>
      <right style="medium">
        <color indexed="23"/>
      </right>
      <top style="thin">
        <color indexed="23"/>
      </top>
      <bottom style="thin">
        <color indexed="23"/>
      </bottom>
      <diagonal/>
    </border>
    <border>
      <left/>
      <right style="medium">
        <color indexed="23"/>
      </right>
      <top style="thin">
        <color indexed="23"/>
      </top>
      <bottom style="thin">
        <color indexed="23"/>
      </bottom>
      <diagonal/>
    </border>
    <border>
      <left style="thin">
        <color indexed="64"/>
      </left>
      <right/>
      <top/>
      <bottom/>
      <diagonal/>
    </border>
    <border>
      <left style="thin">
        <color indexed="64"/>
      </left>
      <right/>
      <top/>
      <bottom style="thin">
        <color indexed="23"/>
      </bottom>
      <diagonal/>
    </border>
    <border>
      <left/>
      <right style="thin">
        <color indexed="23"/>
      </right>
      <top style="thin">
        <color indexed="23"/>
      </top>
      <bottom style="thin">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right style="medium">
        <color indexed="23"/>
      </right>
      <top style="thin">
        <color indexed="23"/>
      </top>
      <bottom/>
      <diagonal/>
    </border>
    <border>
      <left style="thin">
        <color indexed="23"/>
      </left>
      <right style="thin">
        <color indexed="64"/>
      </right>
      <top/>
      <bottom/>
      <diagonal/>
    </border>
    <border>
      <left style="medium">
        <color indexed="23"/>
      </left>
      <right/>
      <top/>
      <bottom style="medium">
        <color indexed="23"/>
      </bottom>
      <diagonal/>
    </border>
    <border>
      <left style="medium">
        <color indexed="23"/>
      </left>
      <right style="medium">
        <color indexed="23"/>
      </right>
      <top style="thin">
        <color indexed="23"/>
      </top>
      <bottom style="thin">
        <color indexed="23"/>
      </bottom>
      <diagonal/>
    </border>
    <border>
      <left style="thin">
        <color indexed="23"/>
      </left>
      <right style="thin">
        <color indexed="23"/>
      </right>
      <top/>
      <bottom/>
      <diagonal/>
    </border>
    <border>
      <left/>
      <right style="thin">
        <color indexed="23"/>
      </right>
      <top/>
      <bottom style="double">
        <color indexed="23"/>
      </bottom>
      <diagonal/>
    </border>
    <border>
      <left/>
      <right/>
      <top style="double">
        <color indexed="23"/>
      </top>
      <bottom/>
      <diagonal/>
    </border>
    <border>
      <left/>
      <right/>
      <top style="thin">
        <color indexed="58"/>
      </top>
      <bottom style="double">
        <color indexed="58"/>
      </bottom>
      <diagonal/>
    </border>
    <border>
      <left/>
      <right/>
      <top style="double">
        <color indexed="58"/>
      </top>
      <bottom style="thin">
        <color indexed="23"/>
      </bottom>
      <diagonal/>
    </border>
    <border>
      <left style="thin">
        <color indexed="23"/>
      </left>
      <right style="thin">
        <color indexed="23"/>
      </right>
      <top/>
      <bottom style="double">
        <color indexed="23"/>
      </bottom>
      <diagonal/>
    </border>
    <border>
      <left style="medium">
        <color indexed="58"/>
      </left>
      <right style="medium">
        <color indexed="58"/>
      </right>
      <top style="medium">
        <color indexed="58"/>
      </top>
      <bottom/>
      <diagonal/>
    </border>
    <border>
      <left style="thin">
        <color indexed="23"/>
      </left>
      <right style="medium">
        <color indexed="23"/>
      </right>
      <top/>
      <bottom/>
      <diagonal/>
    </border>
    <border>
      <left/>
      <right/>
      <top style="medium">
        <color indexed="58"/>
      </top>
      <bottom/>
      <diagonal/>
    </border>
    <border>
      <left style="medium">
        <color indexed="58"/>
      </left>
      <right style="thin">
        <color indexed="58"/>
      </right>
      <top/>
      <bottom/>
      <diagonal/>
    </border>
    <border>
      <left style="medium">
        <color indexed="58"/>
      </left>
      <right style="medium">
        <color indexed="58"/>
      </right>
      <top/>
      <bottom/>
      <diagonal/>
    </border>
    <border>
      <left style="medium">
        <color indexed="58"/>
      </left>
      <right style="medium">
        <color indexed="23"/>
      </right>
      <top/>
      <bottom/>
      <diagonal/>
    </border>
    <border>
      <left style="medium">
        <color indexed="58"/>
      </left>
      <right style="thin">
        <color indexed="23"/>
      </right>
      <top/>
      <bottom/>
      <diagonal/>
    </border>
    <border>
      <left/>
      <right style="thin">
        <color indexed="55"/>
      </right>
      <top/>
      <bottom/>
      <diagonal/>
    </border>
    <border>
      <left style="thin">
        <color indexed="55"/>
      </left>
      <right style="medium">
        <color indexed="58"/>
      </right>
      <top/>
      <bottom/>
      <diagonal/>
    </border>
    <border>
      <left style="thin">
        <color indexed="58"/>
      </left>
      <right style="thin">
        <color indexed="55"/>
      </right>
      <top/>
      <bottom/>
      <diagonal/>
    </border>
    <border>
      <left style="thin">
        <color indexed="55"/>
      </left>
      <right style="thin">
        <color indexed="55"/>
      </right>
      <top/>
      <bottom/>
      <diagonal/>
    </border>
    <border>
      <left style="thin">
        <color indexed="58"/>
      </left>
      <right style="medium">
        <color indexed="23"/>
      </right>
      <top style="thin">
        <color indexed="58"/>
      </top>
      <bottom style="thin">
        <color indexed="58"/>
      </bottom>
      <diagonal/>
    </border>
    <border>
      <left style="medium">
        <color indexed="23"/>
      </left>
      <right style="thin">
        <color indexed="58"/>
      </right>
      <top/>
      <bottom/>
      <diagonal/>
    </border>
    <border>
      <left/>
      <right style="medium">
        <color indexed="58"/>
      </right>
      <top style="thin">
        <color indexed="58"/>
      </top>
      <bottom style="thin">
        <color indexed="58"/>
      </bottom>
      <diagonal/>
    </border>
    <border>
      <left style="thin">
        <color indexed="58"/>
      </left>
      <right/>
      <top style="thin">
        <color indexed="23"/>
      </top>
      <bottom style="thin">
        <color indexed="23"/>
      </bottom>
      <diagonal/>
    </border>
    <border>
      <left style="thin">
        <color auto="1"/>
      </left>
      <right/>
      <top/>
      <bottom/>
      <diagonal/>
    </border>
    <border>
      <left style="thin">
        <color rgb="FF808080"/>
      </left>
      <right/>
      <top style="thin">
        <color rgb="FF808080"/>
      </top>
      <bottom/>
      <diagonal/>
    </border>
    <border>
      <left/>
      <right/>
      <top style="thin">
        <color rgb="FF808080"/>
      </top>
      <bottom/>
      <diagonal/>
    </border>
    <border>
      <left/>
      <right style="thin">
        <color rgb="FF808080"/>
      </right>
      <top style="thin">
        <color rgb="FF808080"/>
      </top>
      <bottom/>
      <diagonal/>
    </border>
    <border>
      <left style="thin">
        <color rgb="FF808080"/>
      </left>
      <right/>
      <top style="thin">
        <color indexed="58"/>
      </top>
      <bottom style="thin">
        <color indexed="58"/>
      </bottom>
      <diagonal/>
    </border>
    <border>
      <left/>
      <right style="thin">
        <color rgb="FF808080"/>
      </right>
      <top/>
      <bottom/>
      <diagonal/>
    </border>
    <border>
      <left style="thin">
        <color rgb="FF808080"/>
      </left>
      <right/>
      <top/>
      <bottom/>
      <diagonal/>
    </border>
    <border>
      <left style="thin">
        <color rgb="FF808080"/>
      </left>
      <right/>
      <top/>
      <bottom style="thin">
        <color rgb="FF808080"/>
      </bottom>
      <diagonal/>
    </border>
    <border>
      <left/>
      <right/>
      <top/>
      <bottom style="thin">
        <color rgb="FF808080"/>
      </bottom>
      <diagonal/>
    </border>
    <border>
      <left/>
      <right style="thin">
        <color rgb="FF808080"/>
      </right>
      <top/>
      <bottom style="thin">
        <color rgb="FF808080"/>
      </bottom>
      <diagonal/>
    </border>
    <border>
      <left style="thin">
        <color rgb="FF808080"/>
      </left>
      <right style="thin">
        <color rgb="FF808080"/>
      </right>
      <top/>
      <bottom/>
      <diagonal/>
    </border>
    <border>
      <left style="thin">
        <color indexed="23"/>
      </left>
      <right style="thin">
        <color indexed="23"/>
      </right>
      <top style="dotted">
        <color indexed="23"/>
      </top>
      <bottom style="dotted">
        <color indexed="23"/>
      </bottom>
      <diagonal/>
    </border>
    <border>
      <left style="thin">
        <color indexed="23"/>
      </left>
      <right/>
      <top style="dotted">
        <color indexed="23"/>
      </top>
      <bottom style="dotted">
        <color indexed="23"/>
      </bottom>
      <diagonal/>
    </border>
    <border>
      <left/>
      <right style="thin">
        <color indexed="23"/>
      </right>
      <top style="dotted">
        <color indexed="23"/>
      </top>
      <bottom style="dotted">
        <color indexed="23"/>
      </bottom>
      <diagonal/>
    </border>
    <border>
      <left/>
      <right/>
      <top style="dotted">
        <color indexed="23"/>
      </top>
      <bottom style="dotted">
        <color indexed="23"/>
      </bottom>
      <diagonal/>
    </border>
    <border>
      <left style="thin">
        <color indexed="23"/>
      </left>
      <right/>
      <top/>
      <bottom/>
      <diagonal/>
    </border>
    <border>
      <left style="thin">
        <color indexed="58"/>
      </left>
      <right/>
      <top/>
      <bottom/>
      <diagonal/>
    </border>
    <border>
      <left style="thin">
        <color indexed="58"/>
      </left>
      <right style="thin">
        <color rgb="FF808080"/>
      </right>
      <top/>
      <bottom/>
      <diagonal/>
    </border>
    <border>
      <left/>
      <right/>
      <top style="thin">
        <color indexed="58"/>
      </top>
      <bottom style="thin">
        <color rgb="FF808080"/>
      </bottom>
      <diagonal/>
    </border>
    <border>
      <left style="thin">
        <color indexed="58"/>
      </left>
      <right style="thin">
        <color rgb="FF808080"/>
      </right>
      <top style="thin">
        <color indexed="58"/>
      </top>
      <bottom/>
      <diagonal/>
    </border>
    <border>
      <left style="thin">
        <color indexed="58"/>
      </left>
      <right style="thin">
        <color rgb="FF808080"/>
      </right>
      <top style="thin">
        <color indexed="58"/>
      </top>
      <bottom style="thin">
        <color indexed="58"/>
      </bottom>
      <diagonal/>
    </border>
    <border>
      <left style="thin">
        <color indexed="23"/>
      </left>
      <right style="thin">
        <color rgb="FF808080"/>
      </right>
      <top style="thin">
        <color indexed="23"/>
      </top>
      <bottom style="thin">
        <color indexed="23"/>
      </bottom>
      <diagonal/>
    </border>
    <border>
      <left/>
      <right style="thin">
        <color rgb="FF808080"/>
      </right>
      <top/>
      <bottom style="thin">
        <color indexed="58"/>
      </bottom>
      <diagonal/>
    </border>
    <border>
      <left/>
      <right style="thin">
        <color rgb="FF808080"/>
      </right>
      <top style="thin">
        <color indexed="58"/>
      </top>
      <bottom style="thin">
        <color indexed="58"/>
      </bottom>
      <diagonal/>
    </border>
    <border>
      <left/>
      <right style="thin">
        <color rgb="FF808080"/>
      </right>
      <top style="thin">
        <color indexed="58"/>
      </top>
      <bottom/>
      <diagonal/>
    </border>
    <border>
      <left/>
      <right/>
      <top style="thin">
        <color rgb="FF808080"/>
      </top>
      <bottom style="thin">
        <color rgb="FF808080"/>
      </bottom>
      <diagonal/>
    </border>
  </borders>
  <cellStyleXfs count="6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4" fontId="3" fillId="0" borderId="0" applyFont="0" applyFill="0" applyBorder="0" applyAlignment="0" applyProtection="0"/>
    <xf numFmtId="0" fontId="5" fillId="0" borderId="0" applyNumberFormat="0" applyFill="0" applyBorder="0" applyAlignment="0" applyProtection="0">
      <alignment vertical="top"/>
      <protection locked="0"/>
    </xf>
    <xf numFmtId="9"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3" fillId="0" borderId="0" applyFont="0" applyFill="0" applyBorder="0" applyAlignment="0" applyProtection="0"/>
    <xf numFmtId="0" fontId="27" fillId="9" borderId="0" applyNumberFormat="0" applyBorder="0" applyAlignment="0" applyProtection="0"/>
    <xf numFmtId="0" fontId="27" fillId="10"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6"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6"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6" fillId="26" borderId="0" applyNumberFormat="0" applyBorder="0" applyAlignment="0" applyProtection="0"/>
    <xf numFmtId="0" fontId="3" fillId="0" borderId="0"/>
    <xf numFmtId="0" fontId="1" fillId="0" borderId="0"/>
    <xf numFmtId="0" fontId="31" fillId="0" borderId="0" applyNumberFormat="0" applyFill="0" applyBorder="0" applyAlignment="0" applyProtection="0">
      <alignment vertical="top"/>
      <protection locked="0"/>
    </xf>
    <xf numFmtId="0" fontId="33" fillId="0" borderId="0" applyNumberFormat="0" applyFill="0" applyBorder="0" applyAlignment="0" applyProtection="0"/>
    <xf numFmtId="9" fontId="1" fillId="0" borderId="0" applyFont="0" applyFill="0" applyBorder="0" applyAlignment="0" applyProtection="0"/>
    <xf numFmtId="0" fontId="3" fillId="0" borderId="0"/>
    <xf numFmtId="9" fontId="3" fillId="0" borderId="0" applyFont="0" applyFill="0" applyBorder="0" applyAlignment="0" applyProtection="0"/>
  </cellStyleXfs>
  <cellXfs count="788">
    <xf numFmtId="0" fontId="0" fillId="0" borderId="0" xfId="0"/>
    <xf numFmtId="0" fontId="3" fillId="27" borderId="0" xfId="53" applyFill="1"/>
    <xf numFmtId="0" fontId="35" fillId="27" borderId="0" xfId="53" applyFont="1" applyFill="1"/>
    <xf numFmtId="0" fontId="34" fillId="27" borderId="0" xfId="53" applyFont="1" applyFill="1"/>
    <xf numFmtId="0" fontId="30" fillId="27" borderId="0" xfId="53" applyFont="1" applyFill="1"/>
    <xf numFmtId="0" fontId="30" fillId="27" borderId="0" xfId="53" applyFont="1" applyFill="1" applyAlignment="1">
      <alignment vertical="center"/>
    </xf>
    <xf numFmtId="0" fontId="36" fillId="27" borderId="0" xfId="53" applyFont="1" applyFill="1" applyAlignment="1">
      <alignment vertical="center"/>
    </xf>
    <xf numFmtId="0" fontId="29" fillId="27" borderId="0" xfId="53" applyFont="1" applyFill="1" applyAlignment="1">
      <alignment vertical="center"/>
    </xf>
    <xf numFmtId="0" fontId="6" fillId="0" borderId="0" xfId="0" applyFont="1" applyFill="1" applyBorder="1" applyAlignment="1">
      <alignment horizontal="center"/>
    </xf>
    <xf numFmtId="0" fontId="7" fillId="0" borderId="0" xfId="0" applyFont="1" applyFill="1"/>
    <xf numFmtId="0" fontId="8" fillId="0" borderId="0" xfId="0" applyFont="1" applyFill="1" applyBorder="1"/>
    <xf numFmtId="0" fontId="11" fillId="0" borderId="0" xfId="0" applyFont="1" applyFill="1"/>
    <xf numFmtId="0" fontId="9" fillId="0" borderId="0" xfId="0" applyFont="1" applyFill="1"/>
    <xf numFmtId="0" fontId="18" fillId="0" borderId="0" xfId="0" applyFont="1" applyFill="1"/>
    <xf numFmtId="0" fontId="8" fillId="0" borderId="0" xfId="0" applyFont="1" applyFill="1"/>
    <xf numFmtId="0" fontId="9" fillId="0" borderId="0" xfId="0" applyFont="1" applyFill="1" applyAlignment="1">
      <alignment horizontal="center"/>
    </xf>
    <xf numFmtId="0" fontId="38" fillId="0" borderId="0" xfId="0" applyFont="1" applyFill="1" applyAlignment="1">
      <alignment wrapText="1"/>
    </xf>
    <xf numFmtId="0" fontId="40" fillId="0" borderId="0" xfId="0" applyFont="1" applyFill="1" applyAlignment="1">
      <alignment vertical="top"/>
    </xf>
    <xf numFmtId="0" fontId="41" fillId="0" borderId="0" xfId="0" applyFont="1" applyFill="1" applyAlignment="1">
      <alignment vertical="top"/>
    </xf>
    <xf numFmtId="0" fontId="40" fillId="0" borderId="0" xfId="0" applyFont="1" applyFill="1" applyAlignment="1">
      <alignment horizontal="center" vertical="top"/>
    </xf>
    <xf numFmtId="0" fontId="39" fillId="0" borderId="0" xfId="0" applyFont="1" applyFill="1" applyAlignment="1">
      <alignment horizontal="center" vertical="top"/>
    </xf>
    <xf numFmtId="0" fontId="39" fillId="0" borderId="0" xfId="0" applyFont="1" applyFill="1" applyAlignment="1">
      <alignment horizontal="left" vertical="top" wrapText="1"/>
    </xf>
    <xf numFmtId="0" fontId="40" fillId="0" borderId="0" xfId="0" applyFont="1" applyFill="1" applyAlignment="1">
      <alignment horizontal="center"/>
    </xf>
    <xf numFmtId="0" fontId="40" fillId="0" borderId="0" xfId="0" applyFont="1" applyFill="1" applyAlignment="1">
      <alignment horizontal="left"/>
    </xf>
    <xf numFmtId="0" fontId="40" fillId="0" borderId="0" xfId="0" applyFont="1" applyFill="1"/>
    <xf numFmtId="0" fontId="40" fillId="0" borderId="0" xfId="0" applyNumberFormat="1" applyFont="1" applyFill="1"/>
    <xf numFmtId="0" fontId="42" fillId="0" borderId="0" xfId="0" applyFont="1" applyFill="1" applyAlignment="1">
      <alignment horizontal="left"/>
    </xf>
    <xf numFmtId="0" fontId="0" fillId="0" borderId="0" xfId="0" applyFill="1"/>
    <xf numFmtId="0" fontId="3" fillId="0" borderId="0" xfId="53" applyFill="1" applyAlignment="1">
      <alignment vertical="center"/>
    </xf>
    <xf numFmtId="0" fontId="0" fillId="0" borderId="0" xfId="0" applyFill="1" applyAlignment="1"/>
    <xf numFmtId="0" fontId="30" fillId="0" borderId="0" xfId="0" applyFont="1" applyFill="1"/>
    <xf numFmtId="0" fontId="44" fillId="0" borderId="0" xfId="0" applyFont="1" applyFill="1" applyBorder="1" applyAlignment="1"/>
    <xf numFmtId="0" fontId="45" fillId="0" borderId="1" xfId="29" applyFont="1" applyFill="1" applyBorder="1" applyProtection="1"/>
    <xf numFmtId="0" fontId="30" fillId="0" borderId="0" xfId="0" applyFont="1" applyFill="1" applyBorder="1" applyAlignment="1"/>
    <xf numFmtId="8" fontId="30" fillId="0" borderId="0" xfId="0" applyNumberFormat="1" applyFont="1" applyFill="1" applyBorder="1" applyAlignment="1"/>
    <xf numFmtId="0" fontId="44" fillId="0" borderId="2" xfId="0" applyFont="1" applyFill="1" applyBorder="1" applyAlignment="1"/>
    <xf numFmtId="0" fontId="30" fillId="0" borderId="0" xfId="27" applyFont="1" applyFill="1"/>
    <xf numFmtId="0" fontId="44" fillId="0" borderId="0" xfId="27" applyFont="1" applyFill="1" applyBorder="1"/>
    <xf numFmtId="0" fontId="43" fillId="0" borderId="0" xfId="27" applyFont="1" applyFill="1"/>
    <xf numFmtId="0" fontId="44" fillId="0" borderId="0" xfId="27" applyFont="1" applyFill="1"/>
    <xf numFmtId="0" fontId="29" fillId="0" borderId="0" xfId="27" applyFont="1" applyFill="1"/>
    <xf numFmtId="0" fontId="30" fillId="0" borderId="0" xfId="27" applyFont="1" applyFill="1" applyAlignment="1">
      <alignment vertical="center" wrapText="1"/>
    </xf>
    <xf numFmtId="0" fontId="45" fillId="0" borderId="0" xfId="27" applyFont="1" applyFill="1"/>
    <xf numFmtId="0" fontId="30" fillId="0" borderId="0" xfId="28" applyFont="1" applyFill="1" applyAlignment="1"/>
    <xf numFmtId="0" fontId="30" fillId="0" borderId="0" xfId="0" applyFont="1" applyFill="1" applyAlignment="1">
      <alignment horizontal="left" vertical="center"/>
    </xf>
    <xf numFmtId="0" fontId="43" fillId="0" borderId="2" xfId="27" applyFont="1" applyFill="1" applyBorder="1"/>
    <xf numFmtId="0" fontId="44" fillId="0" borderId="2" xfId="27" applyFont="1" applyFill="1" applyBorder="1"/>
    <xf numFmtId="0" fontId="29" fillId="0" borderId="0" xfId="25" applyFont="1" applyFill="1" applyAlignment="1" applyProtection="1"/>
    <xf numFmtId="0" fontId="40" fillId="0" borderId="0" xfId="28" applyFont="1" applyFill="1" applyProtection="1"/>
    <xf numFmtId="0" fontId="40" fillId="0" borderId="0" xfId="28" applyFont="1" applyFill="1" applyAlignment="1" applyProtection="1">
      <alignment horizontal="centerContinuous"/>
    </xf>
    <xf numFmtId="0" fontId="40" fillId="0" borderId="0" xfId="28" applyFont="1" applyFill="1" applyBorder="1" applyProtection="1"/>
    <xf numFmtId="0" fontId="40" fillId="0" borderId="2" xfId="28" applyFont="1" applyFill="1" applyBorder="1" applyProtection="1"/>
    <xf numFmtId="0" fontId="40" fillId="0" borderId="16" xfId="28" applyFont="1" applyFill="1" applyBorder="1" applyProtection="1"/>
    <xf numFmtId="0" fontId="40" fillId="0" borderId="11" xfId="28" applyFont="1" applyFill="1" applyBorder="1" applyProtection="1"/>
    <xf numFmtId="171" fontId="40" fillId="0" borderId="0" xfId="28" applyNumberFormat="1" applyFont="1" applyFill="1" applyBorder="1" applyProtection="1"/>
    <xf numFmtId="0" fontId="41" fillId="0" borderId="2" xfId="28" applyFont="1" applyFill="1" applyBorder="1" applyAlignment="1" applyProtection="1">
      <alignment horizontal="center"/>
    </xf>
    <xf numFmtId="0" fontId="41" fillId="0" borderId="0" xfId="28" applyFont="1" applyFill="1" applyBorder="1" applyAlignment="1" applyProtection="1">
      <alignment horizontal="center"/>
    </xf>
    <xf numFmtId="0" fontId="40" fillId="0" borderId="2" xfId="28" applyFont="1" applyFill="1" applyBorder="1" applyAlignment="1" applyProtection="1">
      <alignment horizontal="centerContinuous"/>
    </xf>
    <xf numFmtId="0" fontId="40" fillId="0" borderId="0" xfId="28" applyFont="1" applyFill="1" applyBorder="1" applyAlignment="1" applyProtection="1">
      <alignment horizontal="center"/>
    </xf>
    <xf numFmtId="165" fontId="40" fillId="0" borderId="0" xfId="28" applyNumberFormat="1" applyFont="1" applyFill="1" applyBorder="1" applyProtection="1"/>
    <xf numFmtId="173" fontId="40" fillId="0" borderId="0" xfId="28" applyNumberFormat="1" applyFont="1" applyFill="1" applyBorder="1" applyAlignment="1" applyProtection="1">
      <alignment horizontal="right"/>
    </xf>
    <xf numFmtId="0" fontId="40" fillId="0" borderId="0" xfId="28" applyFont="1" applyFill="1" applyBorder="1" applyAlignment="1" applyProtection="1">
      <alignment horizontal="right"/>
    </xf>
    <xf numFmtId="171" fontId="40" fillId="0" borderId="0" xfId="28" applyNumberFormat="1" applyFont="1" applyFill="1" applyBorder="1" applyAlignment="1" applyProtection="1">
      <alignment horizontal="right"/>
    </xf>
    <xf numFmtId="172" fontId="40" fillId="0" borderId="0" xfId="28" applyNumberFormat="1" applyFont="1" applyFill="1" applyBorder="1" applyProtection="1"/>
    <xf numFmtId="173" fontId="40" fillId="0" borderId="0" xfId="28" applyNumberFormat="1" applyFont="1" applyFill="1" applyBorder="1" applyProtection="1"/>
    <xf numFmtId="0" fontId="40" fillId="0" borderId="61" xfId="28" applyFont="1" applyFill="1" applyBorder="1" applyAlignment="1" applyProtection="1">
      <alignment horizontal="center"/>
    </xf>
    <xf numFmtId="0" fontId="40" fillId="0" borderId="23" xfId="28" applyFont="1" applyFill="1" applyBorder="1" applyAlignment="1" applyProtection="1">
      <alignment horizontal="center"/>
    </xf>
    <xf numFmtId="0" fontId="40" fillId="0" borderId="22" xfId="28" applyFont="1" applyFill="1" applyBorder="1" applyAlignment="1" applyProtection="1">
      <alignment horizontal="centerContinuous"/>
    </xf>
    <xf numFmtId="0" fontId="40" fillId="0" borderId="0" xfId="28" applyFont="1" applyFill="1" applyBorder="1" applyAlignment="1" applyProtection="1">
      <alignment horizontal="centerContinuous"/>
    </xf>
    <xf numFmtId="0" fontId="40" fillId="0" borderId="22" xfId="28" applyFont="1" applyFill="1" applyBorder="1" applyProtection="1"/>
    <xf numFmtId="0" fontId="40" fillId="0" borderId="24" xfId="28" applyFont="1" applyFill="1" applyBorder="1" applyProtection="1"/>
    <xf numFmtId="0" fontId="40" fillId="0" borderId="10" xfId="28" applyFont="1" applyFill="1" applyBorder="1" applyProtection="1"/>
    <xf numFmtId="0" fontId="40" fillId="0" borderId="12" xfId="28" applyFont="1" applyFill="1" applyBorder="1" applyProtection="1"/>
    <xf numFmtId="0" fontId="40" fillId="0" borderId="9" xfId="28" applyFont="1" applyFill="1" applyBorder="1" applyProtection="1"/>
    <xf numFmtId="0" fontId="40" fillId="0" borderId="4" xfId="28" applyFont="1" applyFill="1" applyBorder="1" applyProtection="1"/>
    <xf numFmtId="0" fontId="40" fillId="0" borderId="8" xfId="28" applyFont="1" applyFill="1" applyBorder="1" applyProtection="1"/>
    <xf numFmtId="0" fontId="40" fillId="0" borderId="62" xfId="28" applyFont="1" applyFill="1" applyBorder="1" applyProtection="1"/>
    <xf numFmtId="0" fontId="40" fillId="0" borderId="17" xfId="28" applyFont="1" applyFill="1" applyBorder="1" applyProtection="1"/>
    <xf numFmtId="0" fontId="40" fillId="0" borderId="16" xfId="29" applyFont="1" applyFill="1" applyBorder="1" applyProtection="1"/>
    <xf numFmtId="44" fontId="40" fillId="0" borderId="0" xfId="34" applyFont="1" applyFill="1" applyBorder="1" applyProtection="1">
      <protection locked="0"/>
    </xf>
    <xf numFmtId="168" fontId="40" fillId="0" borderId="0" xfId="29" applyNumberFormat="1" applyFont="1" applyFill="1" applyBorder="1" applyProtection="1"/>
    <xf numFmtId="0" fontId="40" fillId="0" borderId="0" xfId="29" applyFont="1" applyFill="1" applyBorder="1" applyProtection="1">
      <protection locked="0"/>
    </xf>
    <xf numFmtId="44" fontId="40" fillId="0" borderId="0" xfId="34" applyFont="1" applyFill="1" applyBorder="1" applyProtection="1"/>
    <xf numFmtId="0" fontId="40" fillId="0" borderId="0" xfId="29" applyFont="1" applyFill="1" applyBorder="1" applyProtection="1"/>
    <xf numFmtId="44" fontId="40" fillId="0" borderId="0" xfId="29" applyNumberFormat="1" applyFont="1" applyFill="1" applyBorder="1" applyProtection="1"/>
    <xf numFmtId="2" fontId="40" fillId="0" borderId="0" xfId="29" applyNumberFormat="1" applyFont="1" applyFill="1" applyBorder="1" applyProtection="1"/>
    <xf numFmtId="0" fontId="40" fillId="0" borderId="0" xfId="28" applyFont="1" applyFill="1" applyBorder="1" applyProtection="1">
      <protection locked="0"/>
    </xf>
    <xf numFmtId="168" fontId="46" fillId="0" borderId="22" xfId="28" applyNumberFormat="1" applyFont="1" applyFill="1" applyBorder="1" applyProtection="1"/>
    <xf numFmtId="0" fontId="40" fillId="0" borderId="28" xfId="28" applyFont="1" applyFill="1" applyBorder="1" applyProtection="1"/>
    <xf numFmtId="0" fontId="40" fillId="0" borderId="32" xfId="28" applyFont="1" applyFill="1" applyBorder="1" applyProtection="1"/>
    <xf numFmtId="49" fontId="40" fillId="0" borderId="0" xfId="28" applyNumberFormat="1" applyFont="1" applyFill="1" applyBorder="1" applyAlignment="1" applyProtection="1">
      <alignment horizontal="left"/>
    </xf>
    <xf numFmtId="0" fontId="41" fillId="0" borderId="0" xfId="28" applyFont="1" applyFill="1" applyAlignment="1" applyProtection="1">
      <alignment horizontal="centerContinuous"/>
    </xf>
    <xf numFmtId="0" fontId="41" fillId="0" borderId="0" xfId="28" applyFont="1" applyFill="1" applyProtection="1"/>
    <xf numFmtId="0" fontId="41" fillId="0" borderId="0" xfId="28" applyFont="1" applyFill="1" applyBorder="1" applyProtection="1"/>
    <xf numFmtId="0" fontId="41" fillId="0" borderId="0" xfId="28" applyFont="1" applyFill="1" applyBorder="1" applyAlignment="1" applyProtection="1">
      <alignment horizontal="left"/>
    </xf>
    <xf numFmtId="0" fontId="41" fillId="0" borderId="0" xfId="28" applyFont="1" applyFill="1" applyBorder="1" applyAlignment="1" applyProtection="1">
      <alignment horizontal="centerContinuous"/>
    </xf>
    <xf numFmtId="2" fontId="40" fillId="0" borderId="0" xfId="28" applyNumberFormat="1" applyFont="1" applyFill="1" applyBorder="1" applyAlignment="1" applyProtection="1">
      <alignment horizontal="centerContinuous"/>
    </xf>
    <xf numFmtId="165" fontId="40" fillId="0" borderId="0" xfId="28" applyNumberFormat="1" applyFont="1" applyFill="1" applyBorder="1" applyAlignment="1" applyProtection="1">
      <alignment horizontal="center"/>
    </xf>
    <xf numFmtId="0" fontId="41" fillId="0" borderId="0" xfId="28" applyFont="1" applyFill="1" applyBorder="1" applyAlignment="1" applyProtection="1"/>
    <xf numFmtId="164" fontId="41" fillId="0" borderId="22" xfId="28" applyNumberFormat="1" applyFont="1" applyFill="1" applyBorder="1" applyAlignment="1" applyProtection="1">
      <alignment horizontal="center"/>
    </xf>
    <xf numFmtId="164" fontId="41" fillId="0" borderId="0" xfId="28" applyNumberFormat="1" applyFont="1" applyFill="1" applyBorder="1" applyAlignment="1" applyProtection="1">
      <alignment horizontal="center"/>
    </xf>
    <xf numFmtId="164" fontId="41" fillId="0" borderId="24" xfId="28" applyNumberFormat="1" applyFont="1" applyFill="1" applyBorder="1" applyAlignment="1" applyProtection="1">
      <alignment horizontal="center"/>
    </xf>
    <xf numFmtId="168" fontId="40" fillId="0" borderId="0" xfId="19" applyNumberFormat="1" applyFont="1" applyFill="1" applyBorder="1" applyAlignment="1" applyProtection="1">
      <alignment horizontal="center"/>
    </xf>
    <xf numFmtId="168" fontId="40" fillId="0" borderId="4" xfId="19" applyNumberFormat="1" applyFont="1" applyFill="1" applyBorder="1" applyAlignment="1" applyProtection="1">
      <alignment horizontal="center"/>
    </xf>
    <xf numFmtId="0" fontId="41" fillId="0" borderId="3" xfId="28" applyFont="1" applyFill="1" applyBorder="1" applyProtection="1"/>
    <xf numFmtId="0" fontId="40" fillId="0" borderId="3" xfId="28" applyFont="1" applyFill="1" applyBorder="1" applyAlignment="1" applyProtection="1">
      <alignment horizontal="right"/>
    </xf>
    <xf numFmtId="0" fontId="40" fillId="0" borderId="3" xfId="28" applyFont="1" applyFill="1" applyBorder="1" applyProtection="1"/>
    <xf numFmtId="0" fontId="40" fillId="0" borderId="3" xfId="28" applyFont="1" applyFill="1" applyBorder="1" applyAlignment="1" applyProtection="1">
      <alignment horizontal="center"/>
    </xf>
    <xf numFmtId="2" fontId="40" fillId="0" borderId="3" xfId="19" applyNumberFormat="1" applyFont="1" applyFill="1" applyBorder="1" applyAlignment="1" applyProtection="1">
      <alignment horizontal="center"/>
    </xf>
    <xf numFmtId="2" fontId="40" fillId="0" borderId="5" xfId="19" applyNumberFormat="1" applyFont="1" applyFill="1" applyBorder="1" applyAlignment="1" applyProtection="1">
      <alignment horizontal="center"/>
    </xf>
    <xf numFmtId="168" fontId="41" fillId="0" borderId="22" xfId="28" applyNumberFormat="1" applyFont="1" applyFill="1" applyBorder="1" applyAlignment="1" applyProtection="1">
      <alignment horizontal="right"/>
    </xf>
    <xf numFmtId="2" fontId="41" fillId="0" borderId="0" xfId="28" applyNumberFormat="1" applyFont="1" applyFill="1" applyBorder="1" applyProtection="1"/>
    <xf numFmtId="2" fontId="41" fillId="0" borderId="24" xfId="28" applyNumberFormat="1" applyFont="1" applyFill="1" applyBorder="1" applyProtection="1"/>
    <xf numFmtId="2" fontId="40" fillId="0" borderId="0" xfId="28" applyNumberFormat="1" applyFont="1" applyFill="1" applyProtection="1"/>
    <xf numFmtId="2" fontId="40" fillId="0" borderId="0" xfId="28" applyNumberFormat="1" applyFont="1" applyFill="1" applyBorder="1" applyProtection="1"/>
    <xf numFmtId="0" fontId="40" fillId="0" borderId="14" xfId="28" applyFont="1" applyFill="1" applyBorder="1" applyProtection="1"/>
    <xf numFmtId="2" fontId="40" fillId="0" borderId="14" xfId="28" applyNumberFormat="1" applyFont="1" applyFill="1" applyBorder="1" applyProtection="1"/>
    <xf numFmtId="2" fontId="40" fillId="0" borderId="15" xfId="28" applyNumberFormat="1" applyFont="1" applyFill="1" applyBorder="1" applyProtection="1"/>
    <xf numFmtId="2" fontId="40" fillId="0" borderId="11" xfId="28" applyNumberFormat="1" applyFont="1" applyFill="1" applyBorder="1" applyProtection="1"/>
    <xf numFmtId="0" fontId="37" fillId="0" borderId="16" xfId="28" applyFont="1" applyFill="1" applyBorder="1" applyProtection="1"/>
    <xf numFmtId="168" fontId="40" fillId="0" borderId="0" xfId="19" applyNumberFormat="1" applyFont="1" applyFill="1" applyBorder="1" applyAlignment="1" applyProtection="1">
      <alignment horizontal="right"/>
    </xf>
    <xf numFmtId="168" fontId="41" fillId="0" borderId="22" xfId="28" applyNumberFormat="1" applyFont="1" applyFill="1" applyBorder="1" applyProtection="1"/>
    <xf numFmtId="166" fontId="41" fillId="0" borderId="0" xfId="28" applyNumberFormat="1" applyFont="1" applyFill="1" applyBorder="1" applyProtection="1"/>
    <xf numFmtId="166" fontId="41" fillId="0" borderId="24" xfId="28" applyNumberFormat="1" applyFont="1" applyFill="1" applyBorder="1" applyProtection="1"/>
    <xf numFmtId="2" fontId="40" fillId="0" borderId="11" xfId="19" applyNumberFormat="1" applyFont="1" applyFill="1" applyBorder="1" applyAlignment="1" applyProtection="1">
      <alignment horizontal="center"/>
    </xf>
    <xf numFmtId="2" fontId="40" fillId="0" borderId="18" xfId="28" applyNumberFormat="1" applyFont="1" applyFill="1" applyBorder="1" applyProtection="1"/>
    <xf numFmtId="0" fontId="40" fillId="0" borderId="0" xfId="29" applyFont="1" applyFill="1" applyBorder="1" applyAlignment="1" applyProtection="1">
      <alignment horizontal="right"/>
    </xf>
    <xf numFmtId="0" fontId="46" fillId="0" borderId="0" xfId="29" applyFont="1" applyFill="1" applyBorder="1" applyProtection="1"/>
    <xf numFmtId="0" fontId="40" fillId="0" borderId="0" xfId="29" applyFont="1" applyFill="1" applyBorder="1" applyAlignment="1" applyProtection="1">
      <alignment horizontal="center"/>
    </xf>
    <xf numFmtId="2" fontId="40" fillId="0" borderId="0" xfId="20" applyNumberFormat="1" applyFont="1" applyFill="1" applyBorder="1" applyAlignment="1" applyProtection="1">
      <alignment horizontal="center"/>
    </xf>
    <xf numFmtId="170" fontId="40" fillId="0" borderId="0" xfId="26" applyNumberFormat="1" applyFont="1" applyFill="1" applyBorder="1" applyAlignment="1" applyProtection="1">
      <alignment horizontal="center"/>
    </xf>
    <xf numFmtId="0" fontId="40" fillId="0" borderId="4" xfId="29" applyFont="1" applyFill="1" applyBorder="1" applyAlignment="1" applyProtection="1">
      <alignment horizontal="center"/>
    </xf>
    <xf numFmtId="168" fontId="40" fillId="0" borderId="14" xfId="20" applyNumberFormat="1" applyFont="1" applyFill="1" applyBorder="1" applyAlignment="1" applyProtection="1">
      <alignment horizontal="center"/>
    </xf>
    <xf numFmtId="168" fontId="40" fillId="0" borderId="0" xfId="20" applyNumberFormat="1" applyFont="1" applyFill="1" applyBorder="1" applyAlignment="1" applyProtection="1">
      <alignment horizontal="center"/>
    </xf>
    <xf numFmtId="170" fontId="40" fillId="0" borderId="0" xfId="26" applyNumberFormat="1" applyFont="1" applyFill="1" applyBorder="1" applyAlignment="1" applyProtection="1">
      <alignment horizontal="center" vertical="top"/>
    </xf>
    <xf numFmtId="0" fontId="40" fillId="0" borderId="0" xfId="29" applyFont="1" applyFill="1" applyBorder="1" applyAlignment="1" applyProtection="1">
      <alignment vertical="top"/>
    </xf>
    <xf numFmtId="168" fontId="40" fillId="0" borderId="3" xfId="20" applyNumberFormat="1" applyFont="1" applyFill="1" applyBorder="1" applyAlignment="1" applyProtection="1">
      <alignment horizontal="center"/>
    </xf>
    <xf numFmtId="2" fontId="40" fillId="0" borderId="2" xfId="28" applyNumberFormat="1" applyFont="1" applyFill="1" applyBorder="1" applyProtection="1"/>
    <xf numFmtId="168" fontId="50" fillId="0" borderId="22" xfId="28" applyNumberFormat="1" applyFont="1" applyFill="1" applyBorder="1" applyProtection="1"/>
    <xf numFmtId="168" fontId="41" fillId="0" borderId="0" xfId="28" applyNumberFormat="1" applyFont="1" applyFill="1" applyBorder="1" applyAlignment="1" applyProtection="1">
      <alignment horizontal="center"/>
      <protection locked="0"/>
    </xf>
    <xf numFmtId="0" fontId="46" fillId="0" borderId="0" xfId="29" applyFont="1" applyFill="1" applyBorder="1" applyAlignment="1" applyProtection="1">
      <alignment vertical="top"/>
    </xf>
    <xf numFmtId="2" fontId="46" fillId="0" borderId="0" xfId="20" applyNumberFormat="1" applyFont="1" applyFill="1" applyBorder="1" applyAlignment="1" applyProtection="1">
      <alignment horizontal="center"/>
    </xf>
    <xf numFmtId="168" fontId="40" fillId="0" borderId="23" xfId="20" applyNumberFormat="1" applyFont="1" applyFill="1" applyBorder="1" applyAlignment="1" applyProtection="1">
      <alignment horizontal="center" vertical="top"/>
    </xf>
    <xf numFmtId="2" fontId="46" fillId="0" borderId="0" xfId="20" applyNumberFormat="1" applyFont="1" applyFill="1" applyBorder="1" applyAlignment="1" applyProtection="1">
      <alignment horizontal="center" vertical="top"/>
    </xf>
    <xf numFmtId="168" fontId="40" fillId="0" borderId="26" xfId="20" applyNumberFormat="1" applyFont="1" applyFill="1" applyBorder="1" applyAlignment="1" applyProtection="1">
      <alignment horizontal="center" vertical="top"/>
    </xf>
    <xf numFmtId="0" fontId="40" fillId="0" borderId="0" xfId="29" applyFont="1" applyFill="1" applyBorder="1" applyAlignment="1" applyProtection="1">
      <alignment horizontal="center" vertical="top"/>
    </xf>
    <xf numFmtId="2" fontId="40" fillId="0" borderId="13" xfId="20" applyNumberFormat="1" applyFont="1" applyFill="1" applyBorder="1" applyAlignment="1" applyProtection="1">
      <alignment horizontal="center" vertical="top"/>
    </xf>
    <xf numFmtId="0" fontId="40" fillId="0" borderId="11" xfId="29" applyFont="1" applyFill="1" applyBorder="1" applyProtection="1"/>
    <xf numFmtId="168" fontId="41" fillId="0" borderId="11" xfId="29" applyNumberFormat="1" applyFont="1" applyFill="1" applyBorder="1" applyAlignment="1" applyProtection="1">
      <alignment horizontal="center"/>
    </xf>
    <xf numFmtId="0" fontId="51" fillId="0" borderId="0" xfId="29" applyFont="1" applyFill="1" applyBorder="1" applyAlignment="1" applyProtection="1">
      <alignment horizontal="left"/>
    </xf>
    <xf numFmtId="2" fontId="51" fillId="0" borderId="0" xfId="20" applyNumberFormat="1" applyFont="1" applyFill="1" applyBorder="1" applyAlignment="1" applyProtection="1">
      <alignment horizontal="center"/>
    </xf>
    <xf numFmtId="0" fontId="40" fillId="0" borderId="27" xfId="28" applyFont="1" applyFill="1" applyBorder="1" applyProtection="1"/>
    <xf numFmtId="0" fontId="40" fillId="0" borderId="63" xfId="28" applyFont="1" applyFill="1" applyBorder="1" applyProtection="1"/>
    <xf numFmtId="166" fontId="41" fillId="0" borderId="0" xfId="28" applyNumberFormat="1" applyFont="1" applyFill="1" applyBorder="1" applyAlignment="1" applyProtection="1">
      <alignment horizontal="right"/>
    </xf>
    <xf numFmtId="168" fontId="41" fillId="0" borderId="24" xfId="28" applyNumberFormat="1" applyFont="1" applyFill="1" applyBorder="1" applyProtection="1"/>
    <xf numFmtId="166" fontId="41" fillId="0" borderId="24" xfId="28" applyNumberFormat="1" applyFont="1" applyFill="1" applyBorder="1" applyAlignment="1" applyProtection="1">
      <alignment horizontal="right"/>
    </xf>
    <xf numFmtId="173" fontId="40" fillId="30" borderId="26" xfId="28" applyNumberFormat="1" applyFont="1" applyFill="1" applyBorder="1" applyAlignment="1" applyProtection="1">
      <alignment horizontal="center"/>
      <protection locked="0"/>
    </xf>
    <xf numFmtId="3" fontId="40" fillId="30" borderId="26" xfId="28" applyNumberFormat="1" applyFont="1" applyFill="1" applyBorder="1" applyProtection="1">
      <protection locked="0"/>
    </xf>
    <xf numFmtId="168" fontId="40" fillId="30" borderId="26" xfId="28" applyNumberFormat="1" applyFont="1" applyFill="1" applyBorder="1" applyProtection="1">
      <protection locked="0"/>
    </xf>
    <xf numFmtId="44" fontId="40" fillId="30" borderId="26" xfId="24" applyFont="1" applyFill="1" applyBorder="1" applyAlignment="1" applyProtection="1">
      <alignment horizontal="center"/>
      <protection locked="0"/>
    </xf>
    <xf numFmtId="0" fontId="41" fillId="31" borderId="26" xfId="28" applyFont="1" applyFill="1" applyBorder="1" applyProtection="1"/>
    <xf numFmtId="168" fontId="40" fillId="30" borderId="72" xfId="19" applyNumberFormat="1" applyFont="1" applyFill="1" applyBorder="1" applyAlignment="1" applyProtection="1">
      <alignment horizontal="right"/>
      <protection locked="0"/>
    </xf>
    <xf numFmtId="0" fontId="48" fillId="0" borderId="0" xfId="28" applyFont="1" applyFill="1" applyBorder="1" applyProtection="1"/>
    <xf numFmtId="0" fontId="40" fillId="0" borderId="16" xfId="29" applyFont="1" applyFill="1" applyBorder="1" applyAlignment="1" applyProtection="1"/>
    <xf numFmtId="0" fontId="40" fillId="0" borderId="0" xfId="28" applyFont="1" applyFill="1" applyBorder="1" applyAlignment="1" applyProtection="1"/>
    <xf numFmtId="0" fontId="40" fillId="0" borderId="22" xfId="28" applyFont="1" applyFill="1" applyBorder="1" applyAlignment="1" applyProtection="1"/>
    <xf numFmtId="0" fontId="40" fillId="0" borderId="24" xfId="28" applyFont="1" applyFill="1" applyBorder="1" applyAlignment="1" applyProtection="1"/>
    <xf numFmtId="0" fontId="40" fillId="0" borderId="0" xfId="28" applyFont="1" applyFill="1" applyAlignment="1" applyProtection="1"/>
    <xf numFmtId="0" fontId="40" fillId="0" borderId="0" xfId="28" applyFont="1" applyFill="1" applyBorder="1" applyAlignment="1" applyProtection="1">
      <protection locked="0"/>
    </xf>
    <xf numFmtId="168" fontId="40" fillId="30" borderId="26" xfId="19" applyNumberFormat="1" applyFont="1" applyFill="1" applyBorder="1" applyAlignment="1" applyProtection="1">
      <alignment horizontal="right"/>
      <protection locked="0"/>
    </xf>
    <xf numFmtId="0" fontId="41" fillId="31" borderId="15" xfId="28" applyFont="1" applyFill="1" applyBorder="1" applyProtection="1"/>
    <xf numFmtId="0" fontId="40" fillId="0" borderId="25" xfId="28" applyFont="1" applyFill="1" applyBorder="1" applyProtection="1"/>
    <xf numFmtId="0" fontId="40" fillId="0" borderId="2" xfId="28" applyFont="1" applyFill="1" applyBorder="1" applyAlignment="1" applyProtection="1">
      <alignment horizontal="right"/>
    </xf>
    <xf numFmtId="2" fontId="40" fillId="0" borderId="18" xfId="19" applyNumberFormat="1" applyFont="1" applyFill="1" applyBorder="1" applyAlignment="1" applyProtection="1">
      <alignment horizontal="center"/>
    </xf>
    <xf numFmtId="0" fontId="41" fillId="0" borderId="9" xfId="28" applyFont="1" applyFill="1" applyBorder="1" applyAlignment="1" applyProtection="1">
      <alignment horizontal="left"/>
    </xf>
    <xf numFmtId="0" fontId="3" fillId="0" borderId="0" xfId="53" applyAlignment="1">
      <alignment vertical="center"/>
    </xf>
    <xf numFmtId="0" fontId="0" fillId="0" borderId="0" xfId="0" applyAlignment="1"/>
    <xf numFmtId="0" fontId="41" fillId="0" borderId="0" xfId="28" applyFont="1" applyFill="1" applyBorder="1" applyAlignment="1" applyProtection="1">
      <alignment horizontal="center"/>
    </xf>
    <xf numFmtId="0" fontId="40" fillId="0" borderId="0" xfId="28" applyFont="1" applyFill="1" applyBorder="1" applyAlignment="1" applyProtection="1">
      <alignment horizontal="center"/>
    </xf>
    <xf numFmtId="0" fontId="9" fillId="27" borderId="0" xfId="30" applyFont="1" applyFill="1" applyProtection="1"/>
    <xf numFmtId="0" fontId="15" fillId="27" borderId="0" xfId="30" applyFont="1" applyFill="1" applyAlignment="1" applyProtection="1">
      <alignment horizontal="center"/>
    </xf>
    <xf numFmtId="0" fontId="9" fillId="27" borderId="4" xfId="30" applyFont="1" applyFill="1" applyBorder="1" applyProtection="1"/>
    <xf numFmtId="0" fontId="9" fillId="27" borderId="0" xfId="30" applyFont="1" applyFill="1" applyBorder="1" applyProtection="1"/>
    <xf numFmtId="0" fontId="9" fillId="27" borderId="3" xfId="30" applyFont="1" applyFill="1" applyBorder="1" applyProtection="1"/>
    <xf numFmtId="0" fontId="19" fillId="27" borderId="12" xfId="30" applyFont="1" applyFill="1" applyBorder="1" applyProtection="1"/>
    <xf numFmtId="0" fontId="19" fillId="27" borderId="10" xfId="30" applyFont="1" applyFill="1" applyBorder="1" applyProtection="1"/>
    <xf numFmtId="0" fontId="19" fillId="27" borderId="8" xfId="30" applyFont="1" applyFill="1" applyBorder="1" applyProtection="1"/>
    <xf numFmtId="0" fontId="19" fillId="27" borderId="5" xfId="30" applyFont="1" applyFill="1" applyBorder="1" applyProtection="1"/>
    <xf numFmtId="0" fontId="19" fillId="27" borderId="3" xfId="30" applyFont="1" applyFill="1" applyBorder="1" applyProtection="1"/>
    <xf numFmtId="0" fontId="9" fillId="27" borderId="34" xfId="30" applyFont="1" applyFill="1" applyBorder="1" applyProtection="1"/>
    <xf numFmtId="0" fontId="9" fillId="27" borderId="12" xfId="30" applyFont="1" applyFill="1" applyBorder="1" applyProtection="1"/>
    <xf numFmtId="0" fontId="9" fillId="27" borderId="9" xfId="30" applyFont="1" applyFill="1" applyBorder="1" applyProtection="1"/>
    <xf numFmtId="0" fontId="9" fillId="27" borderId="8" xfId="30" applyFont="1" applyFill="1" applyBorder="1" applyProtection="1"/>
    <xf numFmtId="0" fontId="9" fillId="27" borderId="5" xfId="30" applyFont="1" applyFill="1" applyBorder="1" applyProtection="1"/>
    <xf numFmtId="0" fontId="9" fillId="27" borderId="10" xfId="30" applyFont="1" applyFill="1" applyBorder="1" applyProtection="1"/>
    <xf numFmtId="0" fontId="14" fillId="27" borderId="0" xfId="30" applyFont="1" applyFill="1" applyAlignment="1" applyProtection="1">
      <alignment horizontal="center"/>
    </xf>
    <xf numFmtId="0" fontId="40" fillId="27" borderId="0" xfId="30" applyFont="1" applyFill="1" applyProtection="1"/>
    <xf numFmtId="0" fontId="40" fillId="27" borderId="4" xfId="30" applyFont="1" applyFill="1" applyBorder="1" applyProtection="1"/>
    <xf numFmtId="0" fontId="40" fillId="27" borderId="0" xfId="30" applyFont="1" applyFill="1" applyBorder="1" applyProtection="1"/>
    <xf numFmtId="0" fontId="40" fillId="27" borderId="3" xfId="30" applyFont="1" applyFill="1" applyBorder="1" applyProtection="1"/>
    <xf numFmtId="0" fontId="40" fillId="27" borderId="33" xfId="30" applyFont="1" applyFill="1" applyBorder="1" applyProtection="1"/>
    <xf numFmtId="0" fontId="40" fillId="27" borderId="47" xfId="30" applyFont="1" applyFill="1" applyBorder="1" applyProtection="1"/>
    <xf numFmtId="0" fontId="39" fillId="27" borderId="8" xfId="30" applyFont="1" applyFill="1" applyBorder="1" applyProtection="1"/>
    <xf numFmtId="0" fontId="39" fillId="27" borderId="5" xfId="30" applyFont="1" applyFill="1" applyBorder="1" applyProtection="1"/>
    <xf numFmtId="0" fontId="39" fillId="27" borderId="3" xfId="30" applyFont="1" applyFill="1" applyBorder="1" applyProtection="1"/>
    <xf numFmtId="0" fontId="40" fillId="27" borderId="34" xfId="30" applyFont="1" applyFill="1" applyBorder="1" applyProtection="1"/>
    <xf numFmtId="0" fontId="40" fillId="27" borderId="12" xfId="30" applyFont="1" applyFill="1" applyBorder="1" applyProtection="1"/>
    <xf numFmtId="0" fontId="40" fillId="27" borderId="4" xfId="30" applyFont="1" applyFill="1" applyBorder="1" applyAlignment="1" applyProtection="1">
      <alignment horizontal="center"/>
    </xf>
    <xf numFmtId="0" fontId="40" fillId="27" borderId="0" xfId="30" applyFont="1" applyFill="1" applyAlignment="1" applyProtection="1">
      <alignment horizontal="center"/>
    </xf>
    <xf numFmtId="2" fontId="40" fillId="27" borderId="4" xfId="30" applyNumberFormat="1" applyFont="1" applyFill="1" applyBorder="1" applyProtection="1"/>
    <xf numFmtId="2" fontId="40" fillId="27" borderId="0" xfId="30" applyNumberFormat="1" applyFont="1" applyFill="1" applyProtection="1"/>
    <xf numFmtId="0" fontId="40" fillId="27" borderId="9" xfId="30" applyFont="1" applyFill="1" applyBorder="1" applyProtection="1"/>
    <xf numFmtId="2" fontId="40" fillId="27" borderId="3" xfId="30" applyNumberFormat="1" applyFont="1" applyFill="1" applyBorder="1" applyProtection="1"/>
    <xf numFmtId="2" fontId="40" fillId="27" borderId="5" xfId="30" applyNumberFormat="1" applyFont="1" applyFill="1" applyBorder="1" applyProtection="1"/>
    <xf numFmtId="0" fontId="40" fillId="27" borderId="0" xfId="30" applyFont="1" applyFill="1" applyAlignment="1" applyProtection="1">
      <alignment horizontal="right"/>
    </xf>
    <xf numFmtId="2" fontId="41" fillId="27" borderId="0" xfId="30" applyNumberFormat="1" applyFont="1" applyFill="1" applyProtection="1"/>
    <xf numFmtId="166" fontId="41" fillId="27" borderId="4" xfId="24" applyNumberFormat="1" applyFont="1" applyFill="1" applyBorder="1" applyProtection="1"/>
    <xf numFmtId="0" fontId="40" fillId="27" borderId="7" xfId="30" applyFont="1" applyFill="1" applyBorder="1" applyProtection="1"/>
    <xf numFmtId="0" fontId="40" fillId="27" borderId="56" xfId="30" applyFont="1" applyFill="1" applyBorder="1" applyProtection="1"/>
    <xf numFmtId="0" fontId="40" fillId="27" borderId="2" xfId="30" applyFont="1" applyFill="1" applyBorder="1" applyProtection="1"/>
    <xf numFmtId="168" fontId="41" fillId="27" borderId="58" xfId="30" applyNumberFormat="1" applyFont="1" applyFill="1" applyBorder="1" applyProtection="1"/>
    <xf numFmtId="0" fontId="40" fillId="27" borderId="8" xfId="30" applyFont="1" applyFill="1" applyBorder="1" applyProtection="1"/>
    <xf numFmtId="0" fontId="40" fillId="27" borderId="5" xfId="30" applyFont="1" applyFill="1" applyBorder="1" applyProtection="1"/>
    <xf numFmtId="0" fontId="41" fillId="27" borderId="0" xfId="30" applyFont="1" applyFill="1" applyAlignment="1" applyProtection="1">
      <alignment horizontal="right"/>
    </xf>
    <xf numFmtId="168" fontId="40" fillId="27" borderId="0" xfId="30" applyNumberFormat="1" applyFont="1" applyFill="1" applyProtection="1"/>
    <xf numFmtId="168" fontId="40" fillId="27" borderId="3" xfId="30" applyNumberFormat="1" applyFont="1" applyFill="1" applyBorder="1" applyProtection="1"/>
    <xf numFmtId="0" fontId="40" fillId="27" borderId="10" xfId="30" applyFont="1" applyFill="1" applyBorder="1" applyProtection="1"/>
    <xf numFmtId="0" fontId="41" fillId="27" borderId="1" xfId="30" applyFont="1" applyFill="1" applyBorder="1" applyProtection="1"/>
    <xf numFmtId="0" fontId="59" fillId="27" borderId="89" xfId="30" applyFont="1" applyFill="1" applyBorder="1" applyAlignment="1" applyProtection="1">
      <alignment horizontal="center"/>
    </xf>
    <xf numFmtId="0" fontId="59" fillId="27" borderId="90" xfId="30" applyFont="1" applyFill="1" applyBorder="1" applyAlignment="1" applyProtection="1">
      <alignment horizontal="center"/>
    </xf>
    <xf numFmtId="0" fontId="40" fillId="27" borderId="89" xfId="30" applyFont="1" applyFill="1" applyBorder="1" applyAlignment="1" applyProtection="1">
      <alignment horizontal="center"/>
    </xf>
    <xf numFmtId="0" fontId="40" fillId="27" borderId="90" xfId="30" applyFont="1" applyFill="1" applyBorder="1" applyAlignment="1" applyProtection="1">
      <alignment horizontal="center"/>
    </xf>
    <xf numFmtId="0" fontId="40" fillId="27" borderId="89" xfId="30" applyFont="1" applyFill="1" applyBorder="1" applyProtection="1"/>
    <xf numFmtId="0" fontId="40" fillId="27" borderId="90" xfId="30" applyFont="1" applyFill="1" applyBorder="1" applyProtection="1"/>
    <xf numFmtId="165" fontId="40" fillId="27" borderId="89" xfId="30" applyNumberFormat="1" applyFont="1" applyFill="1" applyBorder="1" applyProtection="1"/>
    <xf numFmtId="165" fontId="40" fillId="27" borderId="90" xfId="30" applyNumberFormat="1" applyFont="1" applyFill="1" applyBorder="1" applyProtection="1"/>
    <xf numFmtId="2" fontId="40" fillId="27" borderId="89" xfId="30" applyNumberFormat="1" applyFont="1" applyFill="1" applyBorder="1" applyProtection="1"/>
    <xf numFmtId="2" fontId="40" fillId="27" borderId="90" xfId="30" applyNumberFormat="1" applyFont="1" applyFill="1" applyBorder="1" applyProtection="1"/>
    <xf numFmtId="0" fontId="40" fillId="30" borderId="90" xfId="30" applyFont="1" applyFill="1" applyBorder="1" applyAlignment="1" applyProtection="1">
      <protection locked="0"/>
    </xf>
    <xf numFmtId="3" fontId="40" fillId="30" borderId="90" xfId="30" applyNumberFormat="1" applyFont="1" applyFill="1" applyBorder="1" applyAlignment="1" applyProtection="1">
      <alignment horizontal="right"/>
      <protection locked="0"/>
    </xf>
    <xf numFmtId="165" fontId="40" fillId="30" borderId="90" xfId="30" applyNumberFormat="1" applyFont="1" applyFill="1" applyBorder="1" applyAlignment="1" applyProtection="1">
      <alignment horizontal="center"/>
      <protection locked="0"/>
    </xf>
    <xf numFmtId="2" fontId="40" fillId="30" borderId="90" xfId="30" applyNumberFormat="1" applyFont="1" applyFill="1" applyBorder="1" applyAlignment="1" applyProtection="1">
      <alignment horizontal="right"/>
      <protection locked="0"/>
    </xf>
    <xf numFmtId="2" fontId="40" fillId="30" borderId="89" xfId="30" applyNumberFormat="1" applyFont="1" applyFill="1" applyBorder="1" applyAlignment="1" applyProtection="1">
      <alignment horizontal="right"/>
      <protection locked="0"/>
    </xf>
    <xf numFmtId="0" fontId="40" fillId="30" borderId="90" xfId="30" applyFont="1" applyFill="1" applyBorder="1" applyProtection="1">
      <protection locked="0"/>
    </xf>
    <xf numFmtId="168" fontId="40" fillId="30" borderId="26" xfId="30" applyNumberFormat="1" applyFont="1" applyFill="1" applyBorder="1" applyProtection="1">
      <protection locked="0"/>
    </xf>
    <xf numFmtId="1" fontId="40" fillId="0" borderId="0" xfId="30" applyNumberFormat="1" applyFont="1" applyFill="1" applyProtection="1"/>
    <xf numFmtId="0" fontId="40" fillId="27" borderId="10" xfId="30" applyFont="1" applyFill="1" applyBorder="1" applyAlignment="1" applyProtection="1">
      <alignment horizontal="center"/>
    </xf>
    <xf numFmtId="0" fontId="40" fillId="27" borderId="12" xfId="30" applyFont="1" applyFill="1" applyBorder="1" applyAlignment="1" applyProtection="1">
      <alignment horizontal="center" vertical="center" wrapText="1"/>
    </xf>
    <xf numFmtId="0" fontId="40" fillId="27" borderId="10" xfId="30" applyFont="1" applyFill="1" applyBorder="1" applyAlignment="1" applyProtection="1">
      <alignment horizontal="center" vertical="center" wrapText="1"/>
    </xf>
    <xf numFmtId="0" fontId="40" fillId="27" borderId="0" xfId="30" applyFont="1" applyFill="1" applyBorder="1" applyAlignment="1" applyProtection="1">
      <alignment horizontal="center"/>
    </xf>
    <xf numFmtId="0" fontId="40" fillId="27" borderId="4" xfId="30" applyFont="1" applyFill="1" applyBorder="1" applyAlignment="1" applyProtection="1">
      <alignment horizontal="center" vertical="center" wrapText="1"/>
    </xf>
    <xf numFmtId="0" fontId="40" fillId="27" borderId="0" xfId="30" applyFont="1" applyFill="1" applyBorder="1" applyAlignment="1" applyProtection="1">
      <alignment horizontal="center" vertical="center" wrapText="1"/>
    </xf>
    <xf numFmtId="0" fontId="40" fillId="27" borderId="88" xfId="30" applyFont="1" applyFill="1" applyBorder="1" applyAlignment="1" applyProtection="1">
      <alignment horizontal="center"/>
    </xf>
    <xf numFmtId="0" fontId="40" fillId="0" borderId="0" xfId="30" applyFont="1" applyFill="1" applyProtection="1"/>
    <xf numFmtId="0" fontId="40" fillId="0" borderId="4" xfId="30" applyFont="1" applyFill="1" applyBorder="1" applyProtection="1"/>
    <xf numFmtId="0" fontId="40" fillId="0" borderId="12" xfId="30" applyFont="1" applyFill="1" applyBorder="1" applyProtection="1"/>
    <xf numFmtId="0" fontId="9" fillId="27" borderId="6" xfId="30" applyFont="1" applyFill="1" applyBorder="1" applyProtection="1"/>
    <xf numFmtId="0" fontId="19" fillId="27" borderId="0" xfId="30" applyFont="1" applyFill="1" applyProtection="1"/>
    <xf numFmtId="0" fontId="19" fillId="27" borderId="9" xfId="30" applyFont="1" applyFill="1" applyBorder="1" applyProtection="1"/>
    <xf numFmtId="0" fontId="19" fillId="27" borderId="55" xfId="30" applyFont="1" applyFill="1" applyBorder="1" applyProtection="1"/>
    <xf numFmtId="0" fontId="19" fillId="27" borderId="0" xfId="30" applyFont="1" applyFill="1" applyBorder="1" applyProtection="1"/>
    <xf numFmtId="0" fontId="20" fillId="27" borderId="0" xfId="30" applyFont="1" applyFill="1" applyBorder="1" applyAlignment="1" applyProtection="1">
      <alignment horizontal="center" vertical="center" wrapText="1"/>
    </xf>
    <xf numFmtId="0" fontId="19" fillId="27" borderId="36" xfId="30" applyFont="1" applyFill="1" applyBorder="1" applyProtection="1"/>
    <xf numFmtId="0" fontId="9" fillId="27" borderId="35" xfId="30" applyFont="1" applyFill="1" applyBorder="1" applyProtection="1"/>
    <xf numFmtId="2" fontId="9" fillId="27" borderId="36" xfId="30" applyNumberFormat="1" applyFont="1" applyFill="1" applyBorder="1" applyAlignment="1" applyProtection="1">
      <alignment horizontal="right"/>
    </xf>
    <xf numFmtId="2" fontId="9" fillId="27" borderId="35" xfId="30" applyNumberFormat="1" applyFont="1" applyFill="1" applyBorder="1" applyAlignment="1" applyProtection="1">
      <alignment horizontal="right"/>
    </xf>
    <xf numFmtId="0" fontId="9" fillId="27" borderId="57" xfId="30" applyFont="1" applyFill="1" applyBorder="1" applyProtection="1"/>
    <xf numFmtId="0" fontId="13" fillId="27" borderId="0" xfId="30" applyFont="1" applyFill="1" applyBorder="1" applyAlignment="1" applyProtection="1">
      <alignment horizontal="center"/>
    </xf>
    <xf numFmtId="0" fontId="15" fillId="27" borderId="0" xfId="30" applyFont="1" applyFill="1" applyBorder="1" applyAlignment="1" applyProtection="1">
      <alignment horizontal="center"/>
    </xf>
    <xf numFmtId="0" fontId="9" fillId="27" borderId="91" xfId="30" applyFont="1" applyFill="1" applyBorder="1" applyProtection="1"/>
    <xf numFmtId="2" fontId="9" fillId="27" borderId="0" xfId="30" applyNumberFormat="1" applyFont="1" applyFill="1" applyBorder="1" applyProtection="1"/>
    <xf numFmtId="2" fontId="40" fillId="27" borderId="55" xfId="30" applyNumberFormat="1" applyFont="1" applyFill="1" applyBorder="1" applyAlignment="1" applyProtection="1">
      <alignment horizontal="right"/>
    </xf>
    <xf numFmtId="2" fontId="40" fillId="27" borderId="0" xfId="30" applyNumberFormat="1" applyFont="1" applyFill="1" applyBorder="1" applyProtection="1"/>
    <xf numFmtId="169" fontId="46" fillId="27" borderId="90" xfId="30" applyNumberFormat="1" applyFont="1" applyFill="1" applyBorder="1" applyProtection="1"/>
    <xf numFmtId="165" fontId="40" fillId="27" borderId="90" xfId="30" applyNumberFormat="1" applyFont="1" applyFill="1" applyBorder="1" applyAlignment="1" applyProtection="1">
      <alignment horizontal="center"/>
    </xf>
    <xf numFmtId="2" fontId="40" fillId="27" borderId="87" xfId="30" applyNumberFormat="1" applyFont="1" applyFill="1" applyBorder="1" applyAlignment="1" applyProtection="1">
      <alignment horizontal="right"/>
    </xf>
    <xf numFmtId="0" fontId="60" fillId="27" borderId="0" xfId="30" applyFont="1" applyFill="1" applyAlignment="1" applyProtection="1">
      <alignment horizontal="center"/>
    </xf>
    <xf numFmtId="0" fontId="40" fillId="27" borderId="0" xfId="30" applyFont="1" applyFill="1" applyAlignment="1" applyProtection="1">
      <alignment horizontal="center" vertical="center"/>
    </xf>
    <xf numFmtId="3" fontId="40" fillId="27" borderId="0" xfId="30" applyNumberFormat="1" applyFont="1" applyFill="1" applyProtection="1"/>
    <xf numFmtId="168" fontId="41" fillId="27" borderId="60" xfId="30" applyNumberFormat="1" applyFont="1" applyFill="1" applyBorder="1" applyAlignment="1" applyProtection="1">
      <alignment horizontal="right"/>
    </xf>
    <xf numFmtId="0" fontId="40" fillId="27" borderId="36" xfId="30" applyFont="1" applyFill="1" applyBorder="1" applyProtection="1"/>
    <xf numFmtId="0" fontId="40" fillId="27" borderId="59" xfId="30" applyFont="1" applyFill="1" applyBorder="1" applyProtection="1"/>
    <xf numFmtId="0" fontId="41" fillId="27" borderId="0" xfId="30" applyFont="1" applyFill="1" applyBorder="1" applyAlignment="1" applyProtection="1">
      <alignment horizontal="right"/>
    </xf>
    <xf numFmtId="168" fontId="40" fillId="27" borderId="0" xfId="30" applyNumberFormat="1" applyFont="1" applyFill="1" applyBorder="1" applyProtection="1"/>
    <xf numFmtId="0" fontId="40" fillId="27" borderId="6" xfId="30" applyFont="1" applyFill="1" applyBorder="1" applyProtection="1"/>
    <xf numFmtId="0" fontId="41" fillId="27" borderId="33" xfId="30" applyFont="1" applyFill="1" applyBorder="1" applyProtection="1"/>
    <xf numFmtId="0" fontId="9" fillId="27" borderId="0" xfId="32" applyFont="1" applyFill="1" applyProtection="1"/>
    <xf numFmtId="0" fontId="9" fillId="27" borderId="0" xfId="32" applyFont="1" applyFill="1" applyAlignment="1" applyProtection="1">
      <alignment horizontal="center"/>
    </xf>
    <xf numFmtId="0" fontId="16" fillId="27" borderId="3" xfId="32" applyFont="1" applyFill="1" applyBorder="1" applyProtection="1"/>
    <xf numFmtId="0" fontId="16" fillId="27" borderId="0" xfId="32" applyFont="1" applyFill="1" applyBorder="1" applyProtection="1"/>
    <xf numFmtId="0" fontId="9" fillId="27" borderId="0" xfId="32" applyFont="1" applyFill="1" applyBorder="1" applyProtection="1"/>
    <xf numFmtId="0" fontId="16" fillId="27" borderId="92" xfId="32" applyFont="1" applyFill="1" applyBorder="1" applyProtection="1"/>
    <xf numFmtId="0" fontId="12" fillId="27" borderId="0" xfId="32" applyFont="1" applyFill="1" applyBorder="1" applyProtection="1"/>
    <xf numFmtId="0" fontId="40" fillId="27" borderId="0" xfId="32" applyFont="1" applyFill="1" applyProtection="1"/>
    <xf numFmtId="0" fontId="40" fillId="27" borderId="33" xfId="32" applyFont="1" applyFill="1" applyBorder="1" applyProtection="1"/>
    <xf numFmtId="0" fontId="40" fillId="27" borderId="0" xfId="32" applyFont="1" applyFill="1" applyBorder="1" applyProtection="1"/>
    <xf numFmtId="0" fontId="40" fillId="27" borderId="4" xfId="32" applyFont="1" applyFill="1" applyBorder="1" applyProtection="1"/>
    <xf numFmtId="0" fontId="40" fillId="27" borderId="3" xfId="32" applyFont="1" applyFill="1" applyBorder="1" applyProtection="1"/>
    <xf numFmtId="0" fontId="40" fillId="27" borderId="5" xfId="32" applyFont="1" applyFill="1" applyBorder="1" applyProtection="1"/>
    <xf numFmtId="0" fontId="40" fillId="27" borderId="9" xfId="32" applyFont="1" applyFill="1" applyBorder="1" applyProtection="1"/>
    <xf numFmtId="0" fontId="40" fillId="27" borderId="4" xfId="32" applyFont="1" applyFill="1" applyBorder="1" applyAlignment="1" applyProtection="1">
      <alignment horizontal="centerContinuous"/>
    </xf>
    <xf numFmtId="0" fontId="40" fillId="27" borderId="0" xfId="32" applyFont="1" applyFill="1" applyBorder="1" applyAlignment="1" applyProtection="1">
      <alignment horizontal="centerContinuous"/>
    </xf>
    <xf numFmtId="0" fontId="40" fillId="27" borderId="0" xfId="32" applyFont="1" applyFill="1" applyBorder="1" applyAlignment="1" applyProtection="1">
      <alignment horizontal="center"/>
    </xf>
    <xf numFmtId="0" fontId="40" fillId="27" borderId="8" xfId="32" applyFont="1" applyFill="1" applyBorder="1" applyProtection="1"/>
    <xf numFmtId="0" fontId="40" fillId="27" borderId="0" xfId="32" applyFont="1" applyFill="1" applyBorder="1" applyAlignment="1" applyProtection="1">
      <alignment horizontal="right" vertical="center"/>
    </xf>
    <xf numFmtId="0" fontId="40" fillId="27" borderId="4" xfId="32" applyFont="1" applyFill="1" applyBorder="1" applyAlignment="1" applyProtection="1">
      <alignment horizontal="center"/>
    </xf>
    <xf numFmtId="0" fontId="40" fillId="27" borderId="0" xfId="32" applyFont="1" applyFill="1" applyBorder="1" applyAlignment="1" applyProtection="1">
      <alignment horizontal="right"/>
    </xf>
    <xf numFmtId="0" fontId="40" fillId="27" borderId="37" xfId="32" applyFont="1" applyFill="1" applyBorder="1" applyProtection="1"/>
    <xf numFmtId="0" fontId="40" fillId="27" borderId="0" xfId="32" applyFont="1" applyFill="1" applyAlignment="1" applyProtection="1">
      <alignment horizontal="centerContinuous"/>
    </xf>
    <xf numFmtId="0" fontId="40" fillId="27" borderId="38" xfId="32" applyFont="1" applyFill="1" applyBorder="1" applyProtection="1"/>
    <xf numFmtId="0" fontId="40" fillId="27" borderId="39" xfId="32" applyFont="1" applyFill="1" applyBorder="1" applyAlignment="1" applyProtection="1">
      <alignment horizontal="center"/>
    </xf>
    <xf numFmtId="164" fontId="41" fillId="27" borderId="38" xfId="32" applyNumberFormat="1" applyFont="1" applyFill="1" applyBorder="1" applyAlignment="1" applyProtection="1">
      <alignment horizontal="center"/>
    </xf>
    <xf numFmtId="4" fontId="40" fillId="27" borderId="0" xfId="32" applyNumberFormat="1" applyFont="1" applyFill="1" applyBorder="1" applyProtection="1"/>
    <xf numFmtId="0" fontId="40" fillId="27" borderId="9" xfId="32" applyFont="1" applyFill="1" applyBorder="1" applyAlignment="1" applyProtection="1">
      <alignment horizontal="right"/>
    </xf>
    <xf numFmtId="4" fontId="40" fillId="27" borderId="0" xfId="22" applyNumberFormat="1" applyFont="1" applyFill="1" applyBorder="1" applyAlignment="1" applyProtection="1">
      <alignment horizontal="center"/>
    </xf>
    <xf numFmtId="164" fontId="40" fillId="27" borderId="38" xfId="22" applyFont="1" applyFill="1" applyBorder="1" applyProtection="1"/>
    <xf numFmtId="168" fontId="40" fillId="27" borderId="0" xfId="22" applyNumberFormat="1" applyFont="1" applyFill="1" applyBorder="1" applyAlignment="1" applyProtection="1">
      <alignment horizontal="center"/>
    </xf>
    <xf numFmtId="4" fontId="40" fillId="27" borderId="3" xfId="32" applyNumberFormat="1" applyFont="1" applyFill="1" applyBorder="1" applyProtection="1"/>
    <xf numFmtId="0" fontId="40" fillId="27" borderId="40" xfId="32" applyFont="1" applyFill="1" applyBorder="1" applyProtection="1"/>
    <xf numFmtId="4" fontId="40" fillId="27" borderId="0" xfId="32" applyNumberFormat="1" applyFont="1" applyFill="1" applyProtection="1"/>
    <xf numFmtId="0" fontId="40" fillId="27" borderId="34" xfId="32" applyFont="1" applyFill="1" applyBorder="1" applyProtection="1"/>
    <xf numFmtId="0" fontId="40" fillId="27" borderId="66" xfId="32" applyFont="1" applyFill="1" applyBorder="1" applyProtection="1"/>
    <xf numFmtId="0" fontId="40" fillId="27" borderId="41" xfId="32" applyFont="1" applyFill="1" applyBorder="1" applyProtection="1"/>
    <xf numFmtId="0" fontId="40" fillId="27" borderId="42" xfId="32" applyFont="1" applyFill="1" applyBorder="1" applyProtection="1"/>
    <xf numFmtId="0" fontId="40" fillId="27" borderId="0" xfId="32" applyFont="1" applyFill="1" applyAlignment="1" applyProtection="1">
      <alignment horizontal="center"/>
    </xf>
    <xf numFmtId="167" fontId="40" fillId="27" borderId="0" xfId="32" applyNumberFormat="1" applyFont="1" applyFill="1" applyBorder="1" applyAlignment="1" applyProtection="1">
      <alignment horizontal="center"/>
    </xf>
    <xf numFmtId="2" fontId="40" fillId="27" borderId="0" xfId="32" applyNumberFormat="1" applyFont="1" applyFill="1" applyBorder="1" applyAlignment="1" applyProtection="1">
      <alignment horizontal="centerContinuous"/>
    </xf>
    <xf numFmtId="164" fontId="40" fillId="30" borderId="43" xfId="22" applyFont="1" applyFill="1" applyBorder="1" applyProtection="1">
      <protection locked="0"/>
    </xf>
    <xf numFmtId="168" fontId="40" fillId="30" borderId="43" xfId="22" applyNumberFormat="1" applyFont="1" applyFill="1" applyBorder="1" applyProtection="1">
      <protection locked="0"/>
    </xf>
    <xf numFmtId="0" fontId="40" fillId="30" borderId="1" xfId="32" applyFont="1" applyFill="1" applyBorder="1" applyProtection="1">
      <protection locked="0"/>
    </xf>
    <xf numFmtId="0" fontId="40" fillId="27" borderId="33" xfId="32" applyFont="1" applyFill="1" applyBorder="1" applyAlignment="1" applyProtection="1">
      <alignment horizontal="center"/>
    </xf>
    <xf numFmtId="0" fontId="40" fillId="27" borderId="1" xfId="32" applyFont="1" applyFill="1" applyBorder="1" applyAlignment="1" applyProtection="1">
      <alignment horizontal="center"/>
    </xf>
    <xf numFmtId="0" fontId="40" fillId="27" borderId="6" xfId="32" applyFont="1" applyFill="1" applyBorder="1" applyAlignment="1" applyProtection="1">
      <alignment horizontal="center"/>
    </xf>
    <xf numFmtId="166" fontId="40" fillId="30" borderId="44" xfId="32" applyNumberFormat="1" applyFont="1" applyFill="1" applyBorder="1" applyProtection="1">
      <protection locked="0"/>
    </xf>
    <xf numFmtId="166" fontId="40" fillId="27" borderId="38" xfId="32" applyNumberFormat="1" applyFont="1" applyFill="1" applyBorder="1" applyProtection="1"/>
    <xf numFmtId="166" fontId="40" fillId="30" borderId="44" xfId="32" applyNumberFormat="1" applyFont="1" applyFill="1" applyBorder="1" applyAlignment="1" applyProtection="1">
      <alignment horizontal="right"/>
      <protection locked="0"/>
    </xf>
    <xf numFmtId="0" fontId="12" fillId="27" borderId="0" xfId="33" applyFont="1" applyFill="1" applyProtection="1"/>
    <xf numFmtId="0" fontId="9" fillId="27" borderId="0" xfId="33" applyFont="1" applyFill="1" applyProtection="1"/>
    <xf numFmtId="0" fontId="9" fillId="27" borderId="0" xfId="33" applyFont="1" applyFill="1" applyBorder="1" applyProtection="1"/>
    <xf numFmtId="0" fontId="9" fillId="27" borderId="38" xfId="33" applyFont="1" applyFill="1" applyBorder="1" applyProtection="1"/>
    <xf numFmtId="0" fontId="55" fillId="27" borderId="0" xfId="33" applyFont="1" applyFill="1" applyProtection="1"/>
    <xf numFmtId="0" fontId="55" fillId="27" borderId="8" xfId="33" applyFont="1" applyFill="1" applyBorder="1" applyProtection="1"/>
    <xf numFmtId="0" fontId="55" fillId="27" borderId="3" xfId="33" applyFont="1" applyFill="1" applyBorder="1" applyProtection="1"/>
    <xf numFmtId="0" fontId="55" fillId="27" borderId="5" xfId="33" applyFont="1" applyFill="1" applyBorder="1" applyProtection="1"/>
    <xf numFmtId="0" fontId="55" fillId="27" borderId="45" xfId="33" applyFont="1" applyFill="1" applyBorder="1" applyProtection="1"/>
    <xf numFmtId="0" fontId="55" fillId="27" borderId="0" xfId="33" applyFont="1" applyFill="1" applyBorder="1" applyProtection="1"/>
    <xf numFmtId="0" fontId="55" fillId="27" borderId="47" xfId="33" applyFont="1" applyFill="1" applyBorder="1" applyProtection="1"/>
    <xf numFmtId="0" fontId="55" fillId="27" borderId="6" xfId="33" applyFont="1" applyFill="1" applyBorder="1" applyAlignment="1" applyProtection="1">
      <alignment horizontal="centerContinuous"/>
    </xf>
    <xf numFmtId="0" fontId="55" fillId="27" borderId="0" xfId="33" applyFont="1" applyFill="1" applyBorder="1" applyAlignment="1" applyProtection="1">
      <alignment horizontal="center"/>
    </xf>
    <xf numFmtId="0" fontId="55" fillId="27" borderId="4" xfId="33" applyFont="1" applyFill="1" applyBorder="1" applyProtection="1"/>
    <xf numFmtId="0" fontId="55" fillId="27" borderId="0" xfId="33" applyFont="1" applyFill="1" applyBorder="1" applyAlignment="1" applyProtection="1">
      <alignment horizontal="right"/>
    </xf>
    <xf numFmtId="0" fontId="55" fillId="27" borderId="4" xfId="33" applyFont="1" applyFill="1" applyBorder="1" applyAlignment="1" applyProtection="1">
      <alignment horizontal="center"/>
    </xf>
    <xf numFmtId="2" fontId="55" fillId="27" borderId="11" xfId="33" applyNumberFormat="1" applyFont="1" applyFill="1" applyBorder="1" applyAlignment="1" applyProtection="1">
      <alignment horizontal="center"/>
      <protection locked="0"/>
    </xf>
    <xf numFmtId="2" fontId="55" fillId="27" borderId="11" xfId="33" applyNumberFormat="1" applyFont="1" applyFill="1" applyBorder="1" applyAlignment="1" applyProtection="1">
      <alignment horizontal="center"/>
    </xf>
    <xf numFmtId="0" fontId="55" fillId="27" borderId="34" xfId="33" applyFont="1" applyFill="1" applyBorder="1" applyProtection="1"/>
    <xf numFmtId="0" fontId="55" fillId="27" borderId="10" xfId="33" applyFont="1" applyFill="1" applyBorder="1" applyProtection="1"/>
    <xf numFmtId="0" fontId="55" fillId="27" borderId="12" xfId="33" applyFont="1" applyFill="1" applyBorder="1" applyProtection="1"/>
    <xf numFmtId="0" fontId="55" fillId="27" borderId="37" xfId="33" applyFont="1" applyFill="1" applyBorder="1" applyProtection="1"/>
    <xf numFmtId="0" fontId="55" fillId="27" borderId="0" xfId="33" applyFont="1" applyFill="1" applyAlignment="1" applyProtection="1">
      <alignment horizontal="centerContinuous"/>
    </xf>
    <xf numFmtId="0" fontId="55" fillId="27" borderId="38" xfId="33" applyFont="1" applyFill="1" applyBorder="1" applyProtection="1"/>
    <xf numFmtId="0" fontId="55" fillId="27" borderId="38" xfId="33" applyFont="1" applyFill="1" applyBorder="1" applyAlignment="1" applyProtection="1">
      <alignment horizontal="center"/>
    </xf>
    <xf numFmtId="164" fontId="57" fillId="27" borderId="38" xfId="33" applyNumberFormat="1" applyFont="1" applyFill="1" applyBorder="1" applyAlignment="1" applyProtection="1">
      <alignment horizontal="center"/>
    </xf>
    <xf numFmtId="0" fontId="55" fillId="27" borderId="51" xfId="33" applyFont="1" applyFill="1" applyBorder="1" applyProtection="1"/>
    <xf numFmtId="0" fontId="55" fillId="27" borderId="44" xfId="33" applyFont="1" applyFill="1" applyBorder="1" applyProtection="1"/>
    <xf numFmtId="0" fontId="57" fillId="27" borderId="9" xfId="33" applyFont="1" applyFill="1" applyBorder="1" applyProtection="1"/>
    <xf numFmtId="4" fontId="55" fillId="27" borderId="0" xfId="33" applyNumberFormat="1" applyFont="1" applyFill="1" applyBorder="1" applyProtection="1"/>
    <xf numFmtId="0" fontId="55" fillId="27" borderId="9" xfId="33" applyFont="1" applyFill="1" applyBorder="1" applyAlignment="1" applyProtection="1">
      <alignment horizontal="right"/>
    </xf>
    <xf numFmtId="168" fontId="55" fillId="27" borderId="0" xfId="23" applyNumberFormat="1" applyFont="1" applyFill="1" applyBorder="1" applyAlignment="1" applyProtection="1">
      <alignment horizontal="center"/>
    </xf>
    <xf numFmtId="4" fontId="55" fillId="27" borderId="0" xfId="23" applyNumberFormat="1" applyFont="1" applyFill="1" applyBorder="1" applyAlignment="1" applyProtection="1">
      <alignment horizontal="center"/>
    </xf>
    <xf numFmtId="164" fontId="55" fillId="27" borderId="38" xfId="23" applyFont="1" applyFill="1" applyBorder="1" applyProtection="1"/>
    <xf numFmtId="4" fontId="55" fillId="27" borderId="3" xfId="33" applyNumberFormat="1" applyFont="1" applyFill="1" applyBorder="1" applyProtection="1"/>
    <xf numFmtId="0" fontId="55" fillId="27" borderId="40" xfId="33" applyFont="1" applyFill="1" applyBorder="1" applyProtection="1"/>
    <xf numFmtId="4" fontId="55" fillId="27" borderId="10" xfId="33" applyNumberFormat="1" applyFont="1" applyFill="1" applyBorder="1" applyProtection="1"/>
    <xf numFmtId="0" fontId="55" fillId="27" borderId="9" xfId="33" applyFont="1" applyFill="1" applyBorder="1" applyProtection="1"/>
    <xf numFmtId="0" fontId="55" fillId="27" borderId="52" xfId="33" applyFont="1" applyFill="1" applyBorder="1" applyProtection="1"/>
    <xf numFmtId="0" fontId="55" fillId="27" borderId="45" xfId="33" applyFont="1" applyFill="1" applyBorder="1" applyAlignment="1" applyProtection="1">
      <alignment horizontal="right"/>
    </xf>
    <xf numFmtId="0" fontId="55" fillId="27" borderId="9" xfId="33" applyFont="1" applyFill="1" applyBorder="1" applyAlignment="1" applyProtection="1">
      <alignment horizontal="left"/>
    </xf>
    <xf numFmtId="4" fontId="55" fillId="27" borderId="0" xfId="33" applyNumberFormat="1" applyFont="1" applyFill="1" applyBorder="1" applyAlignment="1" applyProtection="1">
      <alignment horizontal="center"/>
    </xf>
    <xf numFmtId="0" fontId="55" fillId="27" borderId="41" xfId="33" applyFont="1" applyFill="1" applyBorder="1" applyProtection="1"/>
    <xf numFmtId="0" fontId="55" fillId="27" borderId="42" xfId="33" applyFont="1" applyFill="1" applyBorder="1" applyProtection="1"/>
    <xf numFmtId="0" fontId="55" fillId="27" borderId="53" xfId="33" applyFont="1" applyFill="1" applyBorder="1" applyProtection="1"/>
    <xf numFmtId="0" fontId="55" fillId="27" borderId="0" xfId="33" applyFont="1" applyFill="1" applyAlignment="1" applyProtection="1">
      <alignment horizontal="center"/>
    </xf>
    <xf numFmtId="0" fontId="57" fillId="27" borderId="1" xfId="31" applyFont="1" applyFill="1" applyBorder="1" applyAlignment="1" applyProtection="1">
      <alignment horizontal="center"/>
    </xf>
    <xf numFmtId="167" fontId="55" fillId="27" borderId="0" xfId="33" applyNumberFormat="1" applyFont="1" applyFill="1" applyBorder="1" applyAlignment="1" applyProtection="1">
      <alignment horizontal="center"/>
    </xf>
    <xf numFmtId="2" fontId="55" fillId="27" borderId="0" xfId="33" applyNumberFormat="1" applyFont="1" applyFill="1" applyBorder="1" applyAlignment="1" applyProtection="1">
      <alignment horizontal="centerContinuous"/>
    </xf>
    <xf numFmtId="174" fontId="55" fillId="30" borderId="1" xfId="33" applyNumberFormat="1" applyFont="1" applyFill="1" applyBorder="1" applyAlignment="1" applyProtection="1">
      <alignment horizontal="center"/>
      <protection locked="0"/>
    </xf>
    <xf numFmtId="171" fontId="55" fillId="30" borderId="1" xfId="33" applyNumberFormat="1" applyFont="1" applyFill="1" applyBorder="1" applyAlignment="1" applyProtection="1">
      <alignment horizontal="centerContinuous"/>
      <protection locked="0"/>
    </xf>
    <xf numFmtId="0" fontId="55" fillId="30" borderId="1" xfId="33" applyFont="1" applyFill="1" applyBorder="1" applyAlignment="1" applyProtection="1">
      <alignment horizontal="center"/>
      <protection locked="0"/>
    </xf>
    <xf numFmtId="0" fontId="55" fillId="27" borderId="1" xfId="31" applyFont="1" applyFill="1" applyBorder="1" applyAlignment="1" applyProtection="1">
      <alignment horizontal="center"/>
    </xf>
    <xf numFmtId="0" fontId="55" fillId="27" borderId="6" xfId="33" applyFont="1" applyFill="1" applyBorder="1" applyAlignment="1" applyProtection="1">
      <alignment horizontal="center"/>
    </xf>
    <xf numFmtId="0" fontId="55" fillId="27" borderId="0" xfId="33" applyFont="1" applyFill="1" applyBorder="1" applyAlignment="1" applyProtection="1">
      <alignment horizontal="centerContinuous"/>
    </xf>
    <xf numFmtId="0" fontId="55" fillId="27" borderId="33" xfId="31" applyFont="1" applyFill="1" applyBorder="1" applyProtection="1"/>
    <xf numFmtId="0" fontId="55" fillId="27" borderId="35" xfId="31" applyFont="1" applyFill="1" applyBorder="1" applyAlignment="1" applyProtection="1">
      <alignment horizontal="center"/>
    </xf>
    <xf numFmtId="0" fontId="55" fillId="27" borderId="36" xfId="31" applyFont="1" applyFill="1" applyBorder="1" applyAlignment="1" applyProtection="1">
      <alignment horizontal="center"/>
    </xf>
    <xf numFmtId="0" fontId="55" fillId="30" borderId="1" xfId="33" applyFont="1" applyFill="1" applyBorder="1" applyProtection="1">
      <protection locked="0"/>
    </xf>
    <xf numFmtId="164" fontId="55" fillId="30" borderId="43" xfId="23" applyFont="1" applyFill="1" applyBorder="1" applyProtection="1">
      <protection locked="0"/>
    </xf>
    <xf numFmtId="166" fontId="57" fillId="30" borderId="44" xfId="33" applyNumberFormat="1" applyFont="1" applyFill="1" applyBorder="1" applyProtection="1">
      <protection locked="0"/>
    </xf>
    <xf numFmtId="168" fontId="55" fillId="30" borderId="43" xfId="23" applyNumberFormat="1" applyFont="1" applyFill="1" applyBorder="1" applyAlignment="1" applyProtection="1">
      <alignment horizontal="center"/>
      <protection locked="0"/>
    </xf>
    <xf numFmtId="166" fontId="57" fillId="30" borderId="43" xfId="33" applyNumberFormat="1" applyFont="1" applyFill="1" applyBorder="1" applyAlignment="1" applyProtection="1">
      <alignment horizontal="right"/>
      <protection locked="0"/>
    </xf>
    <xf numFmtId="0" fontId="9" fillId="27" borderId="0" xfId="31" applyFont="1" applyFill="1" applyProtection="1"/>
    <xf numFmtId="0" fontId="10" fillId="27" borderId="0" xfId="31" applyFont="1" applyFill="1" applyAlignment="1" applyProtection="1">
      <alignment horizontal="center"/>
    </xf>
    <xf numFmtId="0" fontId="9" fillId="27" borderId="3" xfId="31" applyFont="1" applyFill="1" applyBorder="1" applyProtection="1"/>
    <xf numFmtId="0" fontId="40" fillId="27" borderId="45" xfId="31" applyFont="1" applyFill="1" applyBorder="1" applyProtection="1"/>
    <xf numFmtId="0" fontId="40" fillId="27" borderId="0" xfId="31" applyFont="1" applyFill="1" applyBorder="1" applyProtection="1"/>
    <xf numFmtId="0" fontId="40" fillId="27" borderId="4" xfId="31" applyFont="1" applyFill="1" applyBorder="1" applyProtection="1"/>
    <xf numFmtId="0" fontId="41" fillId="27" borderId="20" xfId="31" applyFont="1" applyFill="1" applyBorder="1" applyProtection="1"/>
    <xf numFmtId="0" fontId="40" fillId="27" borderId="46" xfId="31" applyFont="1" applyFill="1" applyBorder="1" applyProtection="1"/>
    <xf numFmtId="0" fontId="40" fillId="27" borderId="3" xfId="31" applyFont="1" applyFill="1" applyBorder="1" applyProtection="1"/>
    <xf numFmtId="0" fontId="40" fillId="27" borderId="5" xfId="31" applyFont="1" applyFill="1" applyBorder="1" applyProtection="1"/>
    <xf numFmtId="0" fontId="40" fillId="27" borderId="6" xfId="31" applyFont="1" applyFill="1" applyBorder="1" applyAlignment="1" applyProtection="1">
      <alignment horizontal="centerContinuous"/>
    </xf>
    <xf numFmtId="0" fontId="40" fillId="27" borderId="47" xfId="31" applyFont="1" applyFill="1" applyBorder="1" applyProtection="1"/>
    <xf numFmtId="0" fontId="40" fillId="27" borderId="0" xfId="31" applyFont="1" applyFill="1" applyBorder="1" applyAlignment="1" applyProtection="1">
      <alignment horizontal="center"/>
    </xf>
    <xf numFmtId="0" fontId="40" fillId="27" borderId="0" xfId="31" applyFont="1" applyFill="1" applyProtection="1"/>
    <xf numFmtId="0" fontId="40" fillId="27" borderId="0" xfId="31" applyFont="1" applyFill="1" applyAlignment="1" applyProtection="1">
      <alignment horizontal="centerContinuous"/>
    </xf>
    <xf numFmtId="0" fontId="40" fillId="27" borderId="48" xfId="31" applyFont="1" applyFill="1" applyBorder="1" applyAlignment="1" applyProtection="1">
      <alignment horizontal="center"/>
    </xf>
    <xf numFmtId="0" fontId="40" fillId="27" borderId="49" xfId="31" applyFont="1" applyFill="1" applyBorder="1" applyProtection="1"/>
    <xf numFmtId="0" fontId="40" fillId="27" borderId="50" xfId="31" applyFont="1" applyFill="1" applyBorder="1" applyProtection="1"/>
    <xf numFmtId="0" fontId="40" fillId="27" borderId="6" xfId="31" applyFont="1" applyFill="1" applyBorder="1" applyAlignment="1" applyProtection="1">
      <alignment horizontal="center"/>
    </xf>
    <xf numFmtId="0" fontId="40" fillId="27" borderId="0" xfId="31" applyFont="1" applyFill="1" applyBorder="1" applyAlignment="1" applyProtection="1">
      <alignment horizontal="centerContinuous"/>
    </xf>
    <xf numFmtId="0" fontId="40" fillId="27" borderId="0" xfId="31" applyFont="1" applyFill="1" applyBorder="1" applyAlignment="1" applyProtection="1"/>
    <xf numFmtId="0" fontId="40" fillId="27" borderId="0" xfId="31" applyFont="1" applyFill="1" applyBorder="1" applyAlignment="1" applyProtection="1">
      <alignment horizontal="left"/>
    </xf>
    <xf numFmtId="0" fontId="40" fillId="27" borderId="47" xfId="31" applyFont="1" applyFill="1" applyBorder="1" applyAlignment="1" applyProtection="1">
      <alignment horizontal="centerContinuous"/>
    </xf>
    <xf numFmtId="0" fontId="41" fillId="27" borderId="25" xfId="31" applyFont="1" applyFill="1" applyBorder="1" applyProtection="1"/>
    <xf numFmtId="0" fontId="40" fillId="27" borderId="0" xfId="31" applyFont="1" applyFill="1" applyBorder="1" applyAlignment="1" applyProtection="1">
      <alignment horizontal="right"/>
    </xf>
    <xf numFmtId="2" fontId="40" fillId="27" borderId="15" xfId="31" applyNumberFormat="1" applyFont="1" applyFill="1" applyBorder="1" applyAlignment="1" applyProtection="1">
      <alignment horizontal="center"/>
      <protection locked="0"/>
    </xf>
    <xf numFmtId="2" fontId="40" fillId="27" borderId="11" xfId="31" applyNumberFormat="1" applyFont="1" applyFill="1" applyBorder="1" applyAlignment="1" applyProtection="1">
      <alignment horizontal="center"/>
    </xf>
    <xf numFmtId="0" fontId="41" fillId="27" borderId="33" xfId="31" applyFont="1" applyFill="1" applyBorder="1" applyProtection="1"/>
    <xf numFmtId="164" fontId="41" fillId="27" borderId="49" xfId="31" applyNumberFormat="1" applyFont="1" applyFill="1" applyBorder="1" applyAlignment="1" applyProtection="1">
      <alignment horizontal="center"/>
    </xf>
    <xf numFmtId="168" fontId="40" fillId="27" borderId="0" xfId="21" applyNumberFormat="1" applyFont="1" applyFill="1" applyBorder="1" applyAlignment="1" applyProtection="1">
      <alignment horizontal="center"/>
    </xf>
    <xf numFmtId="0" fontId="40" fillId="27" borderId="0" xfId="31" applyFont="1" applyFill="1" applyAlignment="1" applyProtection="1">
      <alignment horizontal="center"/>
    </xf>
    <xf numFmtId="174" fontId="40" fillId="30" borderId="1" xfId="33" applyNumberFormat="1" applyFont="1" applyFill="1" applyBorder="1" applyAlignment="1" applyProtection="1">
      <alignment horizontal="center"/>
      <protection locked="0"/>
    </xf>
    <xf numFmtId="171" fontId="40" fillId="30" borderId="1" xfId="31" applyNumberFormat="1" applyFont="1" applyFill="1" applyBorder="1" applyAlignment="1" applyProtection="1">
      <alignment horizontal="centerContinuous"/>
      <protection locked="0"/>
    </xf>
    <xf numFmtId="0" fontId="40" fillId="30" borderId="35" xfId="31" applyFont="1" applyFill="1" applyBorder="1" applyAlignment="1" applyProtection="1">
      <alignment horizontal="center"/>
      <protection locked="0"/>
    </xf>
    <xf numFmtId="174" fontId="40" fillId="30" borderId="1" xfId="31" applyNumberFormat="1" applyFont="1" applyFill="1" applyBorder="1" applyAlignment="1" applyProtection="1">
      <alignment horizontal="center"/>
      <protection locked="0"/>
    </xf>
    <xf numFmtId="0" fontId="40" fillId="30" borderId="1" xfId="31" applyNumberFormat="1" applyFont="1" applyFill="1" applyBorder="1" applyAlignment="1" applyProtection="1">
      <alignment horizontal="center"/>
      <protection locked="0"/>
    </xf>
    <xf numFmtId="168" fontId="40" fillId="30" borderId="33" xfId="31" applyNumberFormat="1" applyFont="1" applyFill="1" applyBorder="1" applyAlignment="1" applyProtection="1">
      <alignment horizontal="center"/>
      <protection locked="0"/>
    </xf>
    <xf numFmtId="7" fontId="41" fillId="30" borderId="54" xfId="31" applyNumberFormat="1" applyFont="1" applyFill="1" applyBorder="1" applyProtection="1">
      <protection locked="0"/>
    </xf>
    <xf numFmtId="0" fontId="40" fillId="27" borderId="1" xfId="31" applyFont="1" applyFill="1" applyBorder="1" applyProtection="1"/>
    <xf numFmtId="0" fontId="40" fillId="27" borderId="35" xfId="31" applyFont="1" applyFill="1" applyBorder="1" applyProtection="1"/>
    <xf numFmtId="0" fontId="40" fillId="27" borderId="36" xfId="31" applyFont="1" applyFill="1" applyBorder="1" applyProtection="1"/>
    <xf numFmtId="0" fontId="57" fillId="27" borderId="26" xfId="31" applyFont="1" applyFill="1" applyBorder="1" applyAlignment="1" applyProtection="1">
      <alignment horizontal="left"/>
    </xf>
    <xf numFmtId="0" fontId="41" fillId="27" borderId="33" xfId="32" applyFont="1" applyFill="1" applyBorder="1" applyAlignment="1" applyProtection="1">
      <alignment horizontal="left"/>
    </xf>
    <xf numFmtId="0" fontId="30" fillId="27" borderId="0" xfId="53" applyFont="1" applyFill="1" applyAlignment="1">
      <alignment vertical="center"/>
    </xf>
    <xf numFmtId="0" fontId="40" fillId="0" borderId="92" xfId="28" applyFont="1" applyFill="1" applyBorder="1" applyProtection="1"/>
    <xf numFmtId="0" fontId="40" fillId="0" borderId="77" xfId="28" applyFont="1" applyFill="1" applyBorder="1" applyProtection="1"/>
    <xf numFmtId="0" fontId="40" fillId="0" borderId="78" xfId="28" applyFont="1" applyFill="1" applyBorder="1" applyProtection="1"/>
    <xf numFmtId="0" fontId="40" fillId="0" borderId="79" xfId="28" applyFont="1" applyFill="1" applyBorder="1" applyProtection="1"/>
    <xf numFmtId="0" fontId="41" fillId="0" borderId="82" xfId="28" applyFont="1" applyFill="1" applyBorder="1" applyProtection="1"/>
    <xf numFmtId="0" fontId="40" fillId="0" borderId="81" xfId="28" applyFont="1" applyFill="1" applyBorder="1" applyProtection="1"/>
    <xf numFmtId="0" fontId="40" fillId="0" borderId="82" xfId="29" applyFont="1" applyFill="1" applyBorder="1" applyProtection="1"/>
    <xf numFmtId="0" fontId="40" fillId="0" borderId="81" xfId="28" applyFont="1" applyFill="1" applyBorder="1" applyAlignment="1" applyProtection="1"/>
    <xf numFmtId="0" fontId="41" fillId="0" borderId="82" xfId="29" applyFont="1" applyFill="1" applyBorder="1" applyProtection="1"/>
    <xf numFmtId="0" fontId="41" fillId="0" borderId="82" xfId="29" applyFont="1" applyFill="1" applyBorder="1" applyAlignment="1" applyProtection="1">
      <alignment vertical="top"/>
    </xf>
    <xf numFmtId="0" fontId="40" fillId="0" borderId="93" xfId="28" applyFont="1" applyFill="1" applyBorder="1" applyProtection="1"/>
    <xf numFmtId="0" fontId="40" fillId="0" borderId="84" xfId="29" applyFont="1" applyFill="1" applyBorder="1" applyProtection="1"/>
    <xf numFmtId="0" fontId="40" fillId="0" borderId="84" xfId="29" applyFont="1" applyFill="1" applyBorder="1" applyAlignment="1" applyProtection="1">
      <alignment horizontal="right"/>
    </xf>
    <xf numFmtId="2" fontId="51" fillId="0" borderId="94" xfId="20" applyNumberFormat="1" applyFont="1" applyFill="1" applyBorder="1" applyAlignment="1" applyProtection="1">
      <alignment horizontal="center"/>
    </xf>
    <xf numFmtId="0" fontId="40" fillId="0" borderId="85" xfId="28" applyFont="1" applyFill="1" applyBorder="1" applyProtection="1"/>
    <xf numFmtId="2" fontId="40" fillId="0" borderId="79" xfId="28" applyNumberFormat="1" applyFont="1" applyFill="1" applyBorder="1" applyProtection="1"/>
    <xf numFmtId="0" fontId="41" fillId="0" borderId="92" xfId="28" applyFont="1" applyFill="1" applyBorder="1" applyAlignment="1" applyProtection="1">
      <alignment horizontal="left" wrapText="1"/>
    </xf>
    <xf numFmtId="0" fontId="41" fillId="0" borderId="81" xfId="28" applyFont="1" applyFill="1" applyBorder="1" applyAlignment="1" applyProtection="1">
      <alignment horizontal="left" wrapText="1"/>
    </xf>
    <xf numFmtId="0" fontId="37" fillId="0" borderId="82" xfId="28" applyFont="1" applyFill="1" applyBorder="1" applyProtection="1"/>
    <xf numFmtId="2" fontId="40" fillId="0" borderId="81" xfId="28" applyNumberFormat="1" applyFont="1" applyFill="1" applyBorder="1" applyProtection="1"/>
    <xf numFmtId="0" fontId="41" fillId="31" borderId="95" xfId="28" applyFont="1" applyFill="1" applyBorder="1" applyAlignment="1" applyProtection="1">
      <alignment horizontal="center" wrapText="1"/>
    </xf>
    <xf numFmtId="44" fontId="40" fillId="30" borderId="96" xfId="24" applyFont="1" applyFill="1" applyBorder="1" applyAlignment="1" applyProtection="1">
      <alignment horizontal="center"/>
      <protection locked="0"/>
    </xf>
    <xf numFmtId="44" fontId="40" fillId="30" borderId="95" xfId="24" applyFont="1" applyFill="1" applyBorder="1" applyAlignment="1" applyProtection="1">
      <alignment horizontal="center"/>
      <protection locked="0"/>
    </xf>
    <xf numFmtId="44" fontId="40" fillId="30" borderId="97" xfId="24" applyFont="1" applyFill="1" applyBorder="1" applyAlignment="1" applyProtection="1">
      <alignment horizontal="center"/>
      <protection locked="0"/>
    </xf>
    <xf numFmtId="0" fontId="41" fillId="0" borderId="81" xfId="29" applyFont="1" applyFill="1" applyBorder="1" applyAlignment="1" applyProtection="1">
      <alignment horizontal="center"/>
    </xf>
    <xf numFmtId="0" fontId="41" fillId="0" borderId="83" xfId="28" applyFont="1" applyFill="1" applyBorder="1" applyProtection="1"/>
    <xf numFmtId="0" fontId="40" fillId="0" borderId="84" xfId="28" applyFont="1" applyFill="1" applyBorder="1" applyProtection="1"/>
    <xf numFmtId="168" fontId="49" fillId="0" borderId="84" xfId="28" applyNumberFormat="1" applyFont="1" applyFill="1" applyBorder="1" applyAlignment="1" applyProtection="1"/>
    <xf numFmtId="168" fontId="49" fillId="0" borderId="84" xfId="28" applyNumberFormat="1" applyFont="1" applyFill="1" applyBorder="1" applyAlignment="1" applyProtection="1">
      <alignment horizontal="center"/>
    </xf>
    <xf numFmtId="2" fontId="40" fillId="0" borderId="85" xfId="28" applyNumberFormat="1" applyFont="1" applyFill="1" applyBorder="1" applyProtection="1"/>
    <xf numFmtId="0" fontId="40" fillId="0" borderId="82" xfId="28" applyFont="1" applyFill="1" applyBorder="1" applyProtection="1"/>
    <xf numFmtId="0" fontId="40" fillId="0" borderId="98" xfId="28" applyFont="1" applyFill="1" applyBorder="1" applyProtection="1"/>
    <xf numFmtId="0" fontId="40" fillId="0" borderId="81" xfId="28" applyFont="1" applyFill="1" applyBorder="1" applyAlignment="1" applyProtection="1">
      <alignment horizontal="center"/>
    </xf>
    <xf numFmtId="167" fontId="40" fillId="0" borderId="0" xfId="28" applyNumberFormat="1" applyFont="1" applyFill="1" applyBorder="1" applyProtection="1"/>
    <xf numFmtId="165" fontId="40" fillId="0" borderId="0" xfId="28" applyNumberFormat="1" applyFont="1" applyFill="1" applyBorder="1" applyAlignment="1" applyProtection="1"/>
    <xf numFmtId="173" fontId="40" fillId="0" borderId="81" xfId="28" applyNumberFormat="1" applyFont="1" applyFill="1" applyBorder="1" applyAlignment="1" applyProtection="1">
      <alignment horizontal="center"/>
    </xf>
    <xf numFmtId="0" fontId="40" fillId="0" borderId="83" xfId="28" applyFont="1" applyFill="1" applyBorder="1" applyProtection="1"/>
    <xf numFmtId="0" fontId="41" fillId="0" borderId="82" xfId="28" applyFont="1" applyFill="1" applyBorder="1" applyAlignment="1" applyProtection="1"/>
    <xf numFmtId="0" fontId="41" fillId="0" borderId="82" xfId="28" applyFont="1" applyFill="1" applyBorder="1" applyAlignment="1" applyProtection="1">
      <alignment horizontal="left"/>
    </xf>
    <xf numFmtId="0" fontId="40" fillId="0" borderId="101" xfId="28" applyFont="1" applyFill="1" applyBorder="1" applyProtection="1"/>
    <xf numFmtId="0" fontId="9" fillId="27" borderId="0" xfId="29" applyFont="1" applyFill="1" applyAlignment="1">
      <alignment vertical="center"/>
    </xf>
    <xf numFmtId="0" fontId="9" fillId="27" borderId="13" xfId="29" applyFont="1" applyFill="1" applyBorder="1" applyAlignment="1">
      <alignment vertical="center"/>
    </xf>
    <xf numFmtId="0" fontId="9" fillId="27" borderId="14" xfId="29" applyFont="1" applyFill="1" applyBorder="1" applyAlignment="1">
      <alignment vertical="center"/>
    </xf>
    <xf numFmtId="0" fontId="9" fillId="27" borderId="15" xfId="29" applyFont="1" applyFill="1" applyBorder="1" applyAlignment="1">
      <alignment vertical="center"/>
    </xf>
    <xf numFmtId="0" fontId="61" fillId="27" borderId="0" xfId="29" applyFont="1" applyFill="1" applyAlignment="1">
      <alignment vertical="center"/>
    </xf>
    <xf numFmtId="165" fontId="61" fillId="27" borderId="0" xfId="29" applyNumberFormat="1" applyFont="1" applyFill="1" applyAlignment="1">
      <alignment vertical="center"/>
    </xf>
    <xf numFmtId="171" fontId="9" fillId="27" borderId="0" xfId="29" applyNumberFormat="1" applyFont="1" applyFill="1" applyAlignment="1">
      <alignment vertical="center"/>
    </xf>
    <xf numFmtId="173" fontId="9" fillId="27" borderId="0" xfId="29" applyNumberFormat="1" applyFont="1" applyFill="1" applyAlignment="1">
      <alignment vertical="center"/>
    </xf>
    <xf numFmtId="0" fontId="9" fillId="27" borderId="0" xfId="29" applyFont="1" applyFill="1" applyAlignment="1" applyProtection="1">
      <alignment vertical="center"/>
      <protection locked="0"/>
    </xf>
    <xf numFmtId="168" fontId="9" fillId="27" borderId="0" xfId="29" applyNumberFormat="1" applyFont="1" applyFill="1" applyAlignment="1">
      <alignment vertical="center"/>
    </xf>
    <xf numFmtId="44" fontId="9" fillId="27" borderId="0" xfId="34" applyFont="1" applyFill="1" applyAlignment="1">
      <alignment vertical="center"/>
    </xf>
    <xf numFmtId="44" fontId="9" fillId="27" borderId="0" xfId="29" applyNumberFormat="1" applyFont="1" applyFill="1" applyAlignment="1">
      <alignment vertical="center"/>
    </xf>
    <xf numFmtId="0" fontId="62" fillId="27" borderId="0" xfId="29" applyFont="1" applyFill="1" applyAlignment="1">
      <alignment vertical="center"/>
    </xf>
    <xf numFmtId="0" fontId="12" fillId="27" borderId="0" xfId="29" applyFont="1" applyFill="1" applyAlignment="1">
      <alignment vertical="center"/>
    </xf>
    <xf numFmtId="0" fontId="63" fillId="27" borderId="0" xfId="29" applyFont="1" applyFill="1" applyAlignment="1">
      <alignment vertical="center"/>
    </xf>
    <xf numFmtId="49" fontId="9" fillId="27" borderId="0" xfId="29" applyNumberFormat="1" applyFont="1" applyFill="1" applyAlignment="1">
      <alignment horizontal="left" vertical="center"/>
    </xf>
    <xf numFmtId="0" fontId="40" fillId="27" borderId="0" xfId="29" applyFont="1" applyFill="1" applyAlignment="1">
      <alignment vertical="center"/>
    </xf>
    <xf numFmtId="0" fontId="40" fillId="27" borderId="2" xfId="29" applyFont="1" applyFill="1" applyBorder="1" applyAlignment="1">
      <alignment vertical="center"/>
    </xf>
    <xf numFmtId="0" fontId="40" fillId="27" borderId="18" xfId="29" applyFont="1" applyFill="1" applyBorder="1" applyAlignment="1">
      <alignment vertical="center"/>
    </xf>
    <xf numFmtId="0" fontId="40" fillId="27" borderId="14" xfId="29" applyFont="1" applyFill="1" applyBorder="1" applyAlignment="1">
      <alignment vertical="center"/>
    </xf>
    <xf numFmtId="0" fontId="40" fillId="27" borderId="15" xfId="29" applyFont="1" applyFill="1" applyBorder="1" applyAlignment="1">
      <alignment vertical="center"/>
    </xf>
    <xf numFmtId="0" fontId="40" fillId="27" borderId="11" xfId="29" applyFont="1" applyFill="1" applyBorder="1" applyAlignment="1">
      <alignment vertical="center"/>
    </xf>
    <xf numFmtId="0" fontId="41" fillId="27" borderId="2" xfId="29" applyFont="1" applyFill="1" applyBorder="1" applyAlignment="1">
      <alignment horizontal="center" vertical="center"/>
    </xf>
    <xf numFmtId="0" fontId="41" fillId="27" borderId="0" xfId="29" applyFont="1" applyFill="1" applyAlignment="1">
      <alignment horizontal="center" vertical="center"/>
    </xf>
    <xf numFmtId="0" fontId="40" fillId="27" borderId="2" xfId="29" applyFont="1" applyFill="1" applyBorder="1" applyAlignment="1">
      <alignment horizontal="centerContinuous" vertical="center"/>
    </xf>
    <xf numFmtId="0" fontId="40" fillId="27" borderId="0" xfId="29" applyFont="1" applyFill="1" applyAlignment="1">
      <alignment horizontal="center" vertical="center"/>
    </xf>
    <xf numFmtId="167" fontId="40" fillId="27" borderId="0" xfId="29" applyNumberFormat="1" applyFont="1" applyFill="1" applyAlignment="1">
      <alignment vertical="center"/>
    </xf>
    <xf numFmtId="165" fontId="40" fillId="27" borderId="0" xfId="29" applyNumberFormat="1" applyFont="1" applyFill="1" applyAlignment="1">
      <alignment vertical="center"/>
    </xf>
    <xf numFmtId="0" fontId="40" fillId="27" borderId="19" xfId="29" applyFont="1" applyFill="1" applyBorder="1" applyAlignment="1">
      <alignment vertical="center"/>
    </xf>
    <xf numFmtId="0" fontId="40" fillId="27" borderId="20" xfId="29" applyFont="1" applyFill="1" applyBorder="1" applyAlignment="1">
      <alignment vertical="center"/>
    </xf>
    <xf numFmtId="0" fontId="40" fillId="27" borderId="21" xfId="29" applyFont="1" applyFill="1" applyBorder="1" applyAlignment="1">
      <alignment vertical="center"/>
    </xf>
    <xf numFmtId="0" fontId="40" fillId="27" borderId="0" xfId="29" applyFont="1" applyFill="1" applyAlignment="1">
      <alignment horizontal="centerContinuous" vertical="center"/>
    </xf>
    <xf numFmtId="0" fontId="40" fillId="27" borderId="22" xfId="29" applyFont="1" applyFill="1" applyBorder="1" applyAlignment="1">
      <alignment vertical="center"/>
    </xf>
    <xf numFmtId="0" fontId="40" fillId="27" borderId="22" xfId="29" applyFont="1" applyFill="1" applyBorder="1" applyAlignment="1">
      <alignment horizontal="center" vertical="center"/>
    </xf>
    <xf numFmtId="0" fontId="40" fillId="27" borderId="23" xfId="29" applyFont="1" applyFill="1" applyBorder="1" applyAlignment="1">
      <alignment horizontal="center" vertical="center"/>
    </xf>
    <xf numFmtId="0" fontId="40" fillId="27" borderId="22" xfId="29" applyFont="1" applyFill="1" applyBorder="1" applyAlignment="1">
      <alignment horizontal="centerContinuous" vertical="center"/>
    </xf>
    <xf numFmtId="0" fontId="40" fillId="27" borderId="24" xfId="29" applyFont="1" applyFill="1" applyBorder="1" applyAlignment="1">
      <alignment vertical="center"/>
    </xf>
    <xf numFmtId="0" fontId="40" fillId="27" borderId="65" xfId="29" applyFont="1" applyFill="1" applyBorder="1" applyAlignment="1">
      <alignment vertical="center"/>
    </xf>
    <xf numFmtId="0" fontId="40" fillId="27" borderId="30" xfId="29" applyFont="1" applyFill="1" applyBorder="1" applyAlignment="1">
      <alignment vertical="center"/>
    </xf>
    <xf numFmtId="0" fontId="40" fillId="27" borderId="70" xfId="29" applyFont="1" applyFill="1" applyBorder="1" applyAlignment="1">
      <alignment vertical="center"/>
    </xf>
    <xf numFmtId="0" fontId="40" fillId="27" borderId="68" xfId="29" applyFont="1" applyFill="1" applyBorder="1" applyAlignment="1">
      <alignment vertical="center"/>
    </xf>
    <xf numFmtId="0" fontId="40" fillId="27" borderId="71" xfId="29" applyFont="1" applyFill="1" applyBorder="1" applyAlignment="1">
      <alignment vertical="center"/>
    </xf>
    <xf numFmtId="0" fontId="40" fillId="27" borderId="28" xfId="29" applyFont="1" applyFill="1" applyBorder="1" applyAlignment="1">
      <alignment vertical="center"/>
    </xf>
    <xf numFmtId="0" fontId="40" fillId="27" borderId="32" xfId="29" applyFont="1" applyFill="1" applyBorder="1" applyAlignment="1">
      <alignment vertical="center"/>
    </xf>
    <xf numFmtId="0" fontId="41" fillId="27" borderId="0" xfId="29" applyFont="1" applyFill="1" applyAlignment="1">
      <alignment vertical="center"/>
    </xf>
    <xf numFmtId="0" fontId="41" fillId="27" borderId="0" xfId="29" applyFont="1" applyFill="1" applyAlignment="1">
      <alignment horizontal="centerContinuous" vertical="center"/>
    </xf>
    <xf numFmtId="2" fontId="51" fillId="27" borderId="0" xfId="29" applyNumberFormat="1" applyFont="1" applyFill="1" applyAlignment="1">
      <alignment horizontal="centerContinuous" vertical="center"/>
    </xf>
    <xf numFmtId="0" fontId="40" fillId="27" borderId="0" xfId="29" applyFont="1" applyFill="1" applyAlignment="1">
      <alignment horizontal="right" vertical="center"/>
    </xf>
    <xf numFmtId="0" fontId="40" fillId="27" borderId="11" xfId="29" applyFont="1" applyFill="1" applyBorder="1" applyAlignment="1">
      <alignment horizontal="center" vertical="center"/>
    </xf>
    <xf numFmtId="165" fontId="40" fillId="27" borderId="11" xfId="29" applyNumberFormat="1" applyFont="1" applyFill="1" applyBorder="1" applyAlignment="1">
      <alignment horizontal="center" vertical="center"/>
    </xf>
    <xf numFmtId="165" fontId="40" fillId="27" borderId="0" xfId="29" applyNumberFormat="1" applyFont="1" applyFill="1" applyAlignment="1">
      <alignment horizontal="center" vertical="center"/>
    </xf>
    <xf numFmtId="164" fontId="41" fillId="27" borderId="22" xfId="29" applyNumberFormat="1" applyFont="1" applyFill="1" applyBorder="1" applyAlignment="1">
      <alignment horizontal="center" vertical="center"/>
    </xf>
    <xf numFmtId="164" fontId="41" fillId="27" borderId="67" xfId="29" applyNumberFormat="1" applyFont="1" applyFill="1" applyBorder="1" applyAlignment="1">
      <alignment horizontal="center" vertical="center"/>
    </xf>
    <xf numFmtId="164" fontId="41" fillId="27" borderId="55" xfId="29" applyNumberFormat="1" applyFont="1" applyFill="1" applyBorder="1" applyAlignment="1">
      <alignment horizontal="center" vertical="center"/>
    </xf>
    <xf numFmtId="164" fontId="41" fillId="27" borderId="24" xfId="29" applyNumberFormat="1" applyFont="1" applyFill="1" applyBorder="1" applyAlignment="1">
      <alignment horizontal="center" vertical="center"/>
    </xf>
    <xf numFmtId="168" fontId="40" fillId="27" borderId="0" xfId="20" applyNumberFormat="1" applyFont="1" applyFill="1" applyAlignment="1">
      <alignment horizontal="center" vertical="center"/>
    </xf>
    <xf numFmtId="168" fontId="40" fillId="27" borderId="4" xfId="20" applyNumberFormat="1" applyFont="1" applyFill="1" applyBorder="1" applyAlignment="1">
      <alignment horizontal="center" vertical="center"/>
    </xf>
    <xf numFmtId="2" fontId="40" fillId="27" borderId="0" xfId="29" applyNumberFormat="1" applyFont="1" applyFill="1" applyAlignment="1">
      <alignment vertical="center"/>
    </xf>
    <xf numFmtId="2" fontId="40" fillId="27" borderId="4" xfId="29" applyNumberFormat="1" applyFont="1" applyFill="1" applyBorder="1" applyAlignment="1">
      <alignment horizontal="center" vertical="center"/>
    </xf>
    <xf numFmtId="7" fontId="41" fillId="27" borderId="22" xfId="29" applyNumberFormat="1" applyFont="1" applyFill="1" applyBorder="1" applyAlignment="1">
      <alignment vertical="center"/>
    </xf>
    <xf numFmtId="166" fontId="41" fillId="27" borderId="0" xfId="29" applyNumberFormat="1" applyFont="1" applyFill="1" applyAlignment="1">
      <alignment vertical="center"/>
    </xf>
    <xf numFmtId="166" fontId="41" fillId="27" borderId="24" xfId="29" applyNumberFormat="1" applyFont="1" applyFill="1" applyBorder="1" applyAlignment="1">
      <alignment vertical="center"/>
    </xf>
    <xf numFmtId="2" fontId="40" fillId="27" borderId="2" xfId="29" applyNumberFormat="1" applyFont="1" applyFill="1" applyBorder="1" applyAlignment="1">
      <alignment vertical="center"/>
    </xf>
    <xf numFmtId="2" fontId="40" fillId="27" borderId="18" xfId="29" applyNumberFormat="1" applyFont="1" applyFill="1" applyBorder="1" applyAlignment="1">
      <alignment vertical="center"/>
    </xf>
    <xf numFmtId="2" fontId="40" fillId="27" borderId="14" xfId="29" applyNumberFormat="1" applyFont="1" applyFill="1" applyBorder="1" applyAlignment="1">
      <alignment vertical="center"/>
    </xf>
    <xf numFmtId="2" fontId="40" fillId="27" borderId="15" xfId="29" applyNumberFormat="1" applyFont="1" applyFill="1" applyBorder="1" applyAlignment="1">
      <alignment vertical="center"/>
    </xf>
    <xf numFmtId="2" fontId="40" fillId="27" borderId="11" xfId="29" applyNumberFormat="1" applyFont="1" applyFill="1" applyBorder="1" applyAlignment="1">
      <alignment vertical="center"/>
    </xf>
    <xf numFmtId="0" fontId="51" fillId="27" borderId="0" xfId="29" applyFont="1" applyFill="1" applyAlignment="1">
      <alignment vertical="center"/>
    </xf>
    <xf numFmtId="2" fontId="51" fillId="27" borderId="0" xfId="20" applyNumberFormat="1" applyFont="1" applyFill="1" applyAlignment="1">
      <alignment horizontal="center" vertical="center"/>
    </xf>
    <xf numFmtId="2" fontId="40" fillId="27" borderId="11" xfId="20" applyNumberFormat="1" applyFont="1" applyFill="1" applyBorder="1" applyAlignment="1">
      <alignment horizontal="center" vertical="center"/>
    </xf>
    <xf numFmtId="168" fontId="40" fillId="27" borderId="11" xfId="20" applyNumberFormat="1" applyFont="1" applyFill="1" applyBorder="1" applyAlignment="1">
      <alignment horizontal="center" vertical="center"/>
    </xf>
    <xf numFmtId="7" fontId="40" fillId="27" borderId="11" xfId="34" applyNumberFormat="1" applyFont="1" applyFill="1" applyBorder="1" applyAlignment="1">
      <alignment horizontal="right" vertical="center"/>
    </xf>
    <xf numFmtId="2" fontId="40" fillId="27" borderId="11" xfId="29" applyNumberFormat="1" applyFont="1" applyFill="1" applyBorder="1" applyAlignment="1">
      <alignment horizontal="right" vertical="center"/>
    </xf>
    <xf numFmtId="166" fontId="41" fillId="27" borderId="64" xfId="29" applyNumberFormat="1" applyFont="1" applyFill="1" applyBorder="1" applyAlignment="1">
      <alignment vertical="center"/>
    </xf>
    <xf numFmtId="0" fontId="40" fillId="27" borderId="69" xfId="29" applyFont="1" applyFill="1" applyBorder="1" applyAlignment="1">
      <alignment vertical="center"/>
    </xf>
    <xf numFmtId="166" fontId="41" fillId="27" borderId="22" xfId="29" applyNumberFormat="1" applyFont="1" applyFill="1" applyBorder="1" applyAlignment="1">
      <alignment vertical="center"/>
    </xf>
    <xf numFmtId="0" fontId="40" fillId="27" borderId="27" xfId="29" applyFont="1" applyFill="1" applyBorder="1" applyAlignment="1">
      <alignment vertical="center"/>
    </xf>
    <xf numFmtId="166" fontId="41" fillId="27" borderId="64" xfId="29" applyNumberFormat="1" applyFont="1" applyFill="1" applyBorder="1" applyAlignment="1">
      <alignment horizontal="right" vertical="center"/>
    </xf>
    <xf numFmtId="7" fontId="41" fillId="27" borderId="24" xfId="29" applyNumberFormat="1" applyFont="1" applyFill="1" applyBorder="1" applyAlignment="1">
      <alignment vertical="center"/>
    </xf>
    <xf numFmtId="166" fontId="41" fillId="27" borderId="24" xfId="29" applyNumberFormat="1" applyFont="1" applyFill="1" applyBorder="1" applyAlignment="1">
      <alignment horizontal="right" vertical="center"/>
    </xf>
    <xf numFmtId="166" fontId="41" fillId="27" borderId="0" xfId="29" applyNumberFormat="1" applyFont="1" applyFill="1" applyAlignment="1">
      <alignment horizontal="right" vertical="center"/>
    </xf>
    <xf numFmtId="166" fontId="41" fillId="27" borderId="73" xfId="29" applyNumberFormat="1" applyFont="1" applyFill="1" applyBorder="1" applyAlignment="1">
      <alignment horizontal="right" vertical="center"/>
    </xf>
    <xf numFmtId="0" fontId="9" fillId="27" borderId="0" xfId="29" applyFont="1" applyFill="1" applyBorder="1" applyAlignment="1">
      <alignment vertical="center"/>
    </xf>
    <xf numFmtId="0" fontId="41" fillId="27" borderId="92" xfId="29" applyFont="1" applyFill="1" applyBorder="1" applyAlignment="1">
      <alignment vertical="center"/>
    </xf>
    <xf numFmtId="0" fontId="40" fillId="27" borderId="17" xfId="29" applyFont="1" applyFill="1" applyBorder="1" applyAlignment="1">
      <alignment vertical="center"/>
    </xf>
    <xf numFmtId="0" fontId="40" fillId="27" borderId="13" xfId="29" applyFont="1" applyFill="1" applyBorder="1" applyAlignment="1">
      <alignment vertical="center"/>
    </xf>
    <xf numFmtId="173" fontId="40" fillId="30" borderId="26" xfId="29" applyNumberFormat="1" applyFont="1" applyFill="1" applyBorder="1" applyAlignment="1" applyProtection="1">
      <alignment horizontal="center" vertical="center"/>
      <protection locked="0"/>
    </xf>
    <xf numFmtId="0" fontId="40" fillId="27" borderId="92" xfId="29" applyFont="1" applyFill="1" applyBorder="1" applyAlignment="1">
      <alignment vertical="center"/>
    </xf>
    <xf numFmtId="0" fontId="39" fillId="27" borderId="76" xfId="29" applyFont="1" applyFill="1" applyBorder="1" applyAlignment="1">
      <alignment vertical="center"/>
    </xf>
    <xf numFmtId="0" fontId="39" fillId="27" borderId="0" xfId="29" applyFont="1" applyFill="1" applyBorder="1" applyAlignment="1">
      <alignment vertical="center"/>
    </xf>
    <xf numFmtId="2" fontId="40" fillId="27" borderId="0" xfId="29" applyNumberFormat="1" applyFont="1" applyFill="1" applyBorder="1" applyAlignment="1">
      <alignment vertical="center"/>
    </xf>
    <xf numFmtId="0" fontId="40" fillId="27" borderId="0" xfId="29" applyFont="1" applyFill="1" applyBorder="1" applyAlignment="1">
      <alignment vertical="center"/>
    </xf>
    <xf numFmtId="0" fontId="40" fillId="27" borderId="92" xfId="29" applyFont="1" applyFill="1" applyBorder="1" applyAlignment="1">
      <alignment horizontal="left" vertical="center"/>
    </xf>
    <xf numFmtId="0" fontId="40" fillId="27" borderId="0" xfId="29" applyFont="1" applyFill="1" applyBorder="1" applyAlignment="1">
      <alignment horizontal="center" vertical="center"/>
    </xf>
    <xf numFmtId="0" fontId="39" fillId="27" borderId="92" xfId="29" applyFont="1" applyFill="1" applyBorder="1" applyAlignment="1">
      <alignment vertical="center"/>
    </xf>
    <xf numFmtId="0" fontId="40" fillId="30" borderId="26" xfId="29" applyFont="1" applyFill="1" applyBorder="1" applyAlignment="1" applyProtection="1">
      <alignment vertical="center"/>
      <protection locked="0"/>
    </xf>
    <xf numFmtId="168" fontId="40" fillId="30" borderId="26" xfId="20" applyNumberFormat="1" applyFont="1" applyFill="1" applyBorder="1" applyAlignment="1" applyProtection="1">
      <alignment horizontal="right" vertical="center"/>
      <protection locked="0"/>
    </xf>
    <xf numFmtId="3" fontId="40" fillId="30" borderId="26" xfId="29" applyNumberFormat="1" applyFont="1" applyFill="1" applyBorder="1" applyAlignment="1" applyProtection="1">
      <alignment vertical="center"/>
      <protection locked="0"/>
    </xf>
    <xf numFmtId="168" fontId="40" fillId="30" borderId="26" xfId="29" applyNumberFormat="1" applyFont="1" applyFill="1" applyBorder="1" applyAlignment="1" applyProtection="1">
      <alignment vertical="center"/>
      <protection locked="0"/>
    </xf>
    <xf numFmtId="44" fontId="40" fillId="30" borderId="26" xfId="34" applyFont="1" applyFill="1" applyBorder="1" applyAlignment="1" applyProtection="1">
      <alignment horizontal="right" vertical="center"/>
      <protection locked="0"/>
    </xf>
    <xf numFmtId="0" fontId="40" fillId="27" borderId="0" xfId="29" applyFont="1" applyFill="1" applyBorder="1" applyAlignment="1">
      <alignment horizontal="right" vertical="center"/>
    </xf>
    <xf numFmtId="0" fontId="46" fillId="27" borderId="0" xfId="29" applyFont="1" applyFill="1" applyBorder="1" applyAlignment="1">
      <alignment vertical="center"/>
    </xf>
    <xf numFmtId="2" fontId="40" fillId="27" borderId="0" xfId="20" applyNumberFormat="1" applyFont="1" applyFill="1" applyBorder="1" applyAlignment="1">
      <alignment horizontal="center" vertical="center"/>
    </xf>
    <xf numFmtId="170" fontId="40" fillId="27" borderId="0" xfId="59" applyNumberFormat="1" applyFont="1" applyFill="1" applyBorder="1" applyAlignment="1">
      <alignment horizontal="center" vertical="center"/>
    </xf>
    <xf numFmtId="2" fontId="46" fillId="27" borderId="0" xfId="20" applyNumberFormat="1" applyFont="1" applyFill="1" applyBorder="1" applyAlignment="1">
      <alignment horizontal="center" vertical="center"/>
    </xf>
    <xf numFmtId="168" fontId="40" fillId="27" borderId="0" xfId="29" applyNumberFormat="1" applyFont="1" applyFill="1" applyBorder="1" applyAlignment="1">
      <alignment vertical="center"/>
    </xf>
    <xf numFmtId="44" fontId="40" fillId="27" borderId="0" xfId="34" applyFont="1" applyFill="1" applyBorder="1" applyAlignment="1">
      <alignment vertical="center"/>
    </xf>
    <xf numFmtId="0" fontId="41" fillId="27" borderId="92" xfId="28" applyFont="1" applyFill="1" applyBorder="1" applyAlignment="1">
      <alignment vertical="center"/>
    </xf>
    <xf numFmtId="44" fontId="40" fillId="30" borderId="26" xfId="34" applyFont="1" applyFill="1" applyBorder="1" applyAlignment="1" applyProtection="1">
      <alignment vertical="center"/>
      <protection locked="0"/>
    </xf>
    <xf numFmtId="0" fontId="37" fillId="27" borderId="92" xfId="28" applyFont="1" applyFill="1" applyBorder="1" applyAlignment="1">
      <alignment vertical="center"/>
    </xf>
    <xf numFmtId="0" fontId="37" fillId="27" borderId="92" xfId="29" applyFont="1" applyFill="1" applyBorder="1" applyAlignment="1">
      <alignment vertical="center"/>
    </xf>
    <xf numFmtId="0" fontId="9" fillId="27" borderId="0" xfId="29" applyFont="1" applyFill="1" applyBorder="1" applyAlignment="1"/>
    <xf numFmtId="0" fontId="40" fillId="27" borderId="25" xfId="29" applyFont="1" applyFill="1" applyBorder="1" applyAlignment="1"/>
    <xf numFmtId="0" fontId="40" fillId="27" borderId="19" xfId="29" applyFont="1" applyFill="1" applyBorder="1" applyAlignment="1"/>
    <xf numFmtId="0" fontId="40" fillId="27" borderId="14" xfId="29" applyFont="1" applyFill="1" applyBorder="1" applyAlignment="1"/>
    <xf numFmtId="0" fontId="40" fillId="27" borderId="15" xfId="29" applyFont="1" applyFill="1" applyBorder="1" applyAlignment="1"/>
    <xf numFmtId="0" fontId="40" fillId="27" borderId="22" xfId="29" applyFont="1" applyFill="1" applyBorder="1" applyAlignment="1"/>
    <xf numFmtId="7" fontId="41" fillId="27" borderId="22" xfId="29" applyNumberFormat="1" applyFont="1" applyFill="1" applyBorder="1" applyAlignment="1"/>
    <xf numFmtId="0" fontId="40" fillId="27" borderId="0" xfId="29" applyFont="1" applyFill="1" applyAlignment="1"/>
    <xf numFmtId="0" fontId="40" fillId="27" borderId="24" xfId="29" applyFont="1" applyFill="1" applyBorder="1" applyAlignment="1"/>
    <xf numFmtId="0" fontId="9" fillId="27" borderId="0" xfId="29" applyFont="1" applyFill="1" applyAlignment="1"/>
    <xf numFmtId="0" fontId="57" fillId="27" borderId="11" xfId="29" applyFont="1" applyFill="1" applyBorder="1" applyAlignment="1" applyProtection="1">
      <alignment vertical="center"/>
    </xf>
    <xf numFmtId="0" fontId="57" fillId="27" borderId="86" xfId="29" applyFont="1" applyFill="1" applyBorder="1" applyAlignment="1" applyProtection="1">
      <alignment vertical="center"/>
    </xf>
    <xf numFmtId="168" fontId="40" fillId="30" borderId="25" xfId="20" applyNumberFormat="1" applyFont="1" applyFill="1" applyBorder="1" applyAlignment="1" applyProtection="1">
      <alignment horizontal="right" vertical="center"/>
      <protection locked="0"/>
    </xf>
    <xf numFmtId="0" fontId="40" fillId="27" borderId="29" xfId="29" applyFont="1" applyFill="1" applyBorder="1" applyAlignment="1">
      <alignment vertical="center"/>
    </xf>
    <xf numFmtId="0" fontId="48" fillId="27" borderId="30" xfId="29" applyFont="1" applyFill="1" applyBorder="1" applyAlignment="1">
      <alignment vertical="center"/>
    </xf>
    <xf numFmtId="0" fontId="40" fillId="27" borderId="31" xfId="29" applyFont="1" applyFill="1" applyBorder="1" applyAlignment="1">
      <alignment vertical="center"/>
    </xf>
    <xf numFmtId="2" fontId="40" fillId="27" borderId="19" xfId="29" applyNumberFormat="1" applyFont="1" applyFill="1" applyBorder="1" applyAlignment="1">
      <alignment vertical="center"/>
    </xf>
    <xf numFmtId="0" fontId="40" fillId="0" borderId="34" xfId="28" applyFont="1" applyFill="1" applyBorder="1" applyProtection="1"/>
    <xf numFmtId="0" fontId="40" fillId="0" borderId="13" xfId="28" applyFont="1" applyFill="1" applyBorder="1" applyProtection="1"/>
    <xf numFmtId="168" fontId="40" fillId="30" borderId="26" xfId="20" applyNumberFormat="1" applyFont="1" applyFill="1" applyBorder="1" applyAlignment="1" applyProtection="1">
      <alignment horizontal="center" vertical="center"/>
      <protection locked="0"/>
    </xf>
    <xf numFmtId="168" fontId="40" fillId="27" borderId="0" xfId="20" applyNumberFormat="1" applyFont="1" applyFill="1" applyBorder="1" applyAlignment="1">
      <alignment horizontal="center" vertical="center"/>
    </xf>
    <xf numFmtId="2" fontId="65" fillId="27" borderId="0" xfId="20" applyNumberFormat="1" applyFont="1" applyFill="1" applyBorder="1" applyAlignment="1">
      <alignment horizontal="center" vertical="center"/>
    </xf>
    <xf numFmtId="44" fontId="40" fillId="30" borderId="26" xfId="29" applyNumberFormat="1" applyFont="1" applyFill="1" applyBorder="1" applyAlignment="1" applyProtection="1">
      <alignment vertical="center"/>
      <protection locked="0"/>
    </xf>
    <xf numFmtId="0" fontId="30" fillId="27" borderId="0" xfId="53" applyFont="1" applyFill="1" applyAlignment="1">
      <alignment vertical="center"/>
    </xf>
    <xf numFmtId="0" fontId="30" fillId="0" borderId="0" xfId="53" applyFont="1" applyAlignment="1">
      <alignment vertical="center"/>
    </xf>
    <xf numFmtId="0" fontId="28" fillId="29" borderId="0" xfId="53" applyFont="1" applyFill="1" applyAlignment="1">
      <alignment vertical="center" wrapText="1"/>
    </xf>
    <xf numFmtId="0" fontId="3" fillId="0" borderId="0" xfId="53" applyAlignment="1">
      <alignment vertical="center"/>
    </xf>
    <xf numFmtId="0" fontId="0" fillId="0" borderId="0" xfId="0" applyAlignment="1"/>
    <xf numFmtId="0" fontId="32" fillId="27" borderId="0" xfId="55" applyFont="1" applyFill="1" applyAlignment="1" applyProtection="1">
      <protection locked="0"/>
    </xf>
    <xf numFmtId="0" fontId="32" fillId="0" borderId="0" xfId="55" applyFont="1" applyAlignment="1" applyProtection="1">
      <protection locked="0"/>
    </xf>
    <xf numFmtId="0" fontId="0" fillId="0" borderId="0" xfId="0" applyAlignment="1" applyProtection="1">
      <protection locked="0"/>
    </xf>
    <xf numFmtId="0" fontId="29" fillId="27" borderId="0" xfId="53" applyFont="1" applyFill="1" applyAlignment="1">
      <alignment vertical="center"/>
    </xf>
    <xf numFmtId="0" fontId="30" fillId="27" borderId="0" xfId="53" applyFont="1" applyFill="1" applyProtection="1">
      <protection locked="0"/>
    </xf>
    <xf numFmtId="0" fontId="30" fillId="0" borderId="0" xfId="53" applyFont="1" applyProtection="1">
      <protection locked="0"/>
    </xf>
    <xf numFmtId="0" fontId="29" fillId="27" borderId="0" xfId="53" applyFont="1" applyFill="1" applyAlignment="1"/>
    <xf numFmtId="0" fontId="30" fillId="27" borderId="0" xfId="53" applyFont="1" applyFill="1" applyAlignment="1"/>
    <xf numFmtId="0" fontId="45" fillId="0" borderId="0" xfId="0" applyFont="1" applyFill="1" applyAlignment="1">
      <alignment horizontal="left" vertical="center" wrapText="1"/>
    </xf>
    <xf numFmtId="0" fontId="0" fillId="0" borderId="0" xfId="0" applyAlignment="1">
      <alignment vertical="center"/>
    </xf>
    <xf numFmtId="0" fontId="37" fillId="0" borderId="0" xfId="0" applyFont="1" applyFill="1" applyAlignment="1">
      <alignment wrapText="1"/>
    </xf>
    <xf numFmtId="0" fontId="40" fillId="0" borderId="0" xfId="0" applyFont="1" applyFill="1" applyAlignment="1">
      <alignment horizontal="left" vertical="top" wrapText="1"/>
    </xf>
    <xf numFmtId="0" fontId="40" fillId="0" borderId="0" xfId="0" applyFont="1" applyFill="1" applyAlignment="1">
      <alignment horizontal="left"/>
    </xf>
    <xf numFmtId="0" fontId="40" fillId="0" borderId="0" xfId="27" applyFont="1" applyFill="1" applyAlignment="1">
      <alignment horizontal="left" vertical="top" wrapText="1"/>
    </xf>
    <xf numFmtId="0" fontId="40" fillId="0" borderId="0" xfId="0" applyFont="1" applyFill="1" applyBorder="1" applyAlignment="1">
      <alignment horizontal="left"/>
    </xf>
    <xf numFmtId="0" fontId="43" fillId="0" borderId="0" xfId="0" applyFont="1" applyFill="1" applyAlignment="1">
      <alignment horizontal="center"/>
    </xf>
    <xf numFmtId="0" fontId="28" fillId="28" borderId="0" xfId="53" applyFont="1" applyFill="1" applyAlignment="1">
      <alignment vertical="center" wrapText="1"/>
    </xf>
    <xf numFmtId="0" fontId="0" fillId="28" borderId="0" xfId="0" applyFill="1" applyAlignment="1">
      <alignment vertical="center"/>
    </xf>
    <xf numFmtId="0" fontId="48" fillId="0" borderId="0" xfId="28" applyFont="1" applyFill="1" applyBorder="1" applyAlignment="1" applyProtection="1">
      <alignment horizontal="right"/>
    </xf>
    <xf numFmtId="0" fontId="0" fillId="0" borderId="0" xfId="0" applyBorder="1" applyAlignment="1">
      <alignment horizontal="right"/>
    </xf>
    <xf numFmtId="0" fontId="41" fillId="31" borderId="33" xfId="28" applyFont="1" applyFill="1" applyBorder="1" applyAlignment="1" applyProtection="1">
      <alignment horizontal="left"/>
    </xf>
    <xf numFmtId="0" fontId="0" fillId="0" borderId="6" xfId="0" applyBorder="1" applyAlignment="1">
      <alignment horizontal="left"/>
    </xf>
    <xf numFmtId="0" fontId="41" fillId="31" borderId="80" xfId="28" applyFont="1" applyFill="1" applyBorder="1" applyAlignment="1" applyProtection="1">
      <alignment horizontal="left" wrapText="1"/>
    </xf>
    <xf numFmtId="0" fontId="0" fillId="0" borderId="19" xfId="0" applyBorder="1" applyAlignment="1">
      <alignment horizontal="left" wrapText="1"/>
    </xf>
    <xf numFmtId="0" fontId="41" fillId="0" borderId="0" xfId="28" applyFont="1" applyFill="1" applyBorder="1" applyAlignment="1" applyProtection="1">
      <alignment horizontal="center"/>
    </xf>
    <xf numFmtId="0" fontId="40" fillId="0" borderId="0" xfId="0" applyFont="1" applyFill="1" applyBorder="1" applyAlignment="1">
      <alignment horizontal="center"/>
    </xf>
    <xf numFmtId="165" fontId="47" fillId="0" borderId="0" xfId="28" applyNumberFormat="1" applyFont="1" applyFill="1" applyBorder="1" applyAlignment="1" applyProtection="1">
      <alignment horizontal="center" wrapText="1"/>
    </xf>
    <xf numFmtId="0" fontId="41" fillId="30" borderId="25" xfId="28" applyFont="1" applyFill="1" applyBorder="1" applyAlignment="1" applyProtection="1">
      <alignment horizontal="left" vertical="center"/>
      <protection locked="0"/>
    </xf>
    <xf numFmtId="0" fontId="41" fillId="30" borderId="19" xfId="28" applyFont="1" applyFill="1" applyBorder="1" applyAlignment="1" applyProtection="1">
      <alignment horizontal="left" vertical="center"/>
      <protection locked="0"/>
    </xf>
    <xf numFmtId="0" fontId="41" fillId="30" borderId="99" xfId="28" applyFont="1" applyFill="1" applyBorder="1" applyAlignment="1" applyProtection="1">
      <alignment horizontal="left" vertical="center"/>
      <protection locked="0"/>
    </xf>
    <xf numFmtId="0" fontId="41" fillId="30" borderId="13" xfId="28" applyFont="1" applyFill="1" applyBorder="1" applyAlignment="1" applyProtection="1">
      <alignment horizontal="left"/>
      <protection locked="0"/>
    </xf>
    <xf numFmtId="0" fontId="41" fillId="30" borderId="14" xfId="28" applyFont="1" applyFill="1" applyBorder="1" applyAlignment="1" applyProtection="1">
      <alignment horizontal="left"/>
      <protection locked="0"/>
    </xf>
    <xf numFmtId="0" fontId="41" fillId="30" borderId="100" xfId="28" applyFont="1" applyFill="1" applyBorder="1" applyAlignment="1" applyProtection="1">
      <alignment horizontal="left"/>
      <protection locked="0"/>
    </xf>
    <xf numFmtId="0" fontId="41" fillId="30" borderId="17" xfId="28" applyFont="1" applyFill="1" applyBorder="1" applyAlignment="1" applyProtection="1">
      <alignment horizontal="left"/>
      <protection locked="0"/>
    </xf>
    <xf numFmtId="0" fontId="41" fillId="30" borderId="2" xfId="28" applyFont="1" applyFill="1" applyBorder="1" applyAlignment="1" applyProtection="1">
      <alignment horizontal="left"/>
      <protection locked="0"/>
    </xf>
    <xf numFmtId="0" fontId="41" fillId="30" borderId="98" xfId="28" applyFont="1" applyFill="1" applyBorder="1" applyAlignment="1" applyProtection="1">
      <alignment horizontal="left"/>
      <protection locked="0"/>
    </xf>
    <xf numFmtId="167" fontId="40" fillId="30" borderId="26" xfId="29" applyNumberFormat="1" applyFont="1" applyFill="1" applyBorder="1" applyAlignment="1" applyProtection="1">
      <alignment horizontal="center"/>
      <protection locked="0"/>
    </xf>
    <xf numFmtId="0" fontId="40" fillId="0" borderId="0" xfId="28" applyFont="1" applyFill="1" applyBorder="1" applyAlignment="1" applyProtection="1">
      <alignment horizontal="center"/>
    </xf>
    <xf numFmtId="0" fontId="40" fillId="0" borderId="0" xfId="0" applyFont="1" applyFill="1" applyAlignment="1">
      <alignment horizontal="center" wrapText="1"/>
    </xf>
    <xf numFmtId="0" fontId="41" fillId="31" borderId="33" xfId="28" applyFont="1" applyFill="1" applyBorder="1" applyAlignment="1" applyProtection="1">
      <alignment horizontal="center"/>
    </xf>
    <xf numFmtId="0" fontId="41" fillId="31" borderId="6" xfId="28" applyFont="1" applyFill="1" applyBorder="1" applyAlignment="1" applyProtection="1">
      <alignment horizontal="center"/>
    </xf>
    <xf numFmtId="0" fontId="41" fillId="31" borderId="47" xfId="28" applyFont="1" applyFill="1" applyBorder="1" applyAlignment="1" applyProtection="1">
      <alignment horizontal="center"/>
    </xf>
    <xf numFmtId="0" fontId="51" fillId="0" borderId="83" xfId="29" applyFont="1" applyFill="1" applyBorder="1" applyAlignment="1" applyProtection="1">
      <alignment horizontal="left"/>
    </xf>
    <xf numFmtId="0" fontId="51" fillId="0" borderId="84" xfId="29" applyFont="1" applyFill="1" applyBorder="1" applyAlignment="1" applyProtection="1">
      <alignment horizontal="left"/>
    </xf>
    <xf numFmtId="0" fontId="40" fillId="30" borderId="25" xfId="28" applyFont="1" applyFill="1" applyBorder="1" applyAlignment="1" applyProtection="1">
      <alignment horizontal="left" vertical="center"/>
      <protection locked="0"/>
    </xf>
    <xf numFmtId="0" fontId="40" fillId="30" borderId="19" xfId="28" applyFont="1" applyFill="1" applyBorder="1" applyAlignment="1" applyProtection="1">
      <alignment horizontal="left" vertical="center"/>
      <protection locked="0"/>
    </xf>
    <xf numFmtId="0" fontId="40" fillId="30" borderId="20" xfId="28" applyFont="1" applyFill="1" applyBorder="1" applyAlignment="1" applyProtection="1">
      <alignment horizontal="left" vertical="center"/>
      <protection locked="0"/>
    </xf>
    <xf numFmtId="0" fontId="40" fillId="30" borderId="25" xfId="28" applyFont="1" applyFill="1" applyBorder="1" applyAlignment="1" applyProtection="1">
      <alignment horizontal="left"/>
      <protection locked="0"/>
    </xf>
    <xf numFmtId="0" fontId="40" fillId="30" borderId="19" xfId="28" applyFont="1" applyFill="1" applyBorder="1" applyAlignment="1" applyProtection="1">
      <alignment horizontal="left"/>
      <protection locked="0"/>
    </xf>
    <xf numFmtId="0" fontId="40" fillId="30" borderId="20" xfId="28" applyFont="1" applyFill="1" applyBorder="1" applyAlignment="1" applyProtection="1">
      <alignment horizontal="left"/>
      <protection locked="0"/>
    </xf>
    <xf numFmtId="0" fontId="41" fillId="31" borderId="80" xfId="29" applyFont="1" applyFill="1" applyBorder="1" applyAlignment="1" applyProtection="1">
      <alignment horizontal="left"/>
    </xf>
    <xf numFmtId="0" fontId="41" fillId="31" borderId="19" xfId="29" applyFont="1" applyFill="1" applyBorder="1" applyAlignment="1" applyProtection="1">
      <alignment horizontal="left"/>
    </xf>
    <xf numFmtId="0" fontId="41" fillId="31" borderId="20" xfId="29" applyFont="1" applyFill="1" applyBorder="1" applyAlignment="1" applyProtection="1">
      <alignment horizontal="left"/>
    </xf>
    <xf numFmtId="0" fontId="41" fillId="31" borderId="13" xfId="28" applyFont="1" applyFill="1" applyBorder="1" applyAlignment="1" applyProtection="1">
      <alignment horizontal="center" vertical="center" wrapText="1"/>
    </xf>
    <xf numFmtId="0" fontId="41" fillId="31" borderId="19" xfId="28" applyFont="1" applyFill="1" applyBorder="1" applyAlignment="1" applyProtection="1">
      <alignment horizontal="center" vertical="center" wrapText="1"/>
    </xf>
    <xf numFmtId="0" fontId="41" fillId="27" borderId="0" xfId="29" applyFont="1" applyFill="1" applyAlignment="1">
      <alignment horizontal="right" vertical="center"/>
    </xf>
    <xf numFmtId="0" fontId="64" fillId="0" borderId="0" xfId="0" applyFont="1" applyAlignment="1">
      <alignment horizontal="right" vertical="center"/>
    </xf>
    <xf numFmtId="0" fontId="57" fillId="31" borderId="80" xfId="29" applyFont="1" applyFill="1" applyBorder="1" applyAlignment="1" applyProtection="1">
      <alignment vertical="center"/>
    </xf>
    <xf numFmtId="0" fontId="3" fillId="0" borderId="19" xfId="0" applyFont="1" applyBorder="1" applyAlignment="1">
      <alignment vertical="center"/>
    </xf>
    <xf numFmtId="0" fontId="3" fillId="0" borderId="99" xfId="0" applyFont="1" applyBorder="1" applyAlignment="1">
      <alignment vertical="center"/>
    </xf>
    <xf numFmtId="0" fontId="57" fillId="31" borderId="25" xfId="29" applyFont="1" applyFill="1" applyBorder="1" applyAlignment="1" applyProtection="1"/>
    <xf numFmtId="0" fontId="0" fillId="0" borderId="20" xfId="0" applyBorder="1" applyAlignment="1"/>
    <xf numFmtId="0" fontId="0" fillId="0" borderId="19" xfId="0" applyBorder="1" applyAlignment="1">
      <alignment vertical="center"/>
    </xf>
    <xf numFmtId="0" fontId="40" fillId="30" borderId="25" xfId="29" applyFont="1" applyFill="1" applyBorder="1" applyAlignment="1" applyProtection="1">
      <alignment horizontal="left" vertical="center"/>
      <protection locked="0"/>
    </xf>
    <xf numFmtId="0" fontId="40" fillId="30" borderId="19" xfId="29" applyFont="1" applyFill="1" applyBorder="1" applyAlignment="1" applyProtection="1">
      <alignment horizontal="left" vertical="center"/>
      <protection locked="0"/>
    </xf>
    <xf numFmtId="0" fontId="40" fillId="30" borderId="20" xfId="29" applyFont="1" applyFill="1" applyBorder="1" applyAlignment="1" applyProtection="1">
      <alignment horizontal="left" vertical="center"/>
      <protection locked="0"/>
    </xf>
    <xf numFmtId="0" fontId="57" fillId="27" borderId="92" xfId="29" applyFont="1" applyFill="1" applyBorder="1" applyAlignment="1" applyProtection="1">
      <alignment vertical="center"/>
    </xf>
    <xf numFmtId="0" fontId="0" fillId="27" borderId="0" xfId="0" applyFill="1" applyBorder="1" applyAlignment="1">
      <alignment vertical="center"/>
    </xf>
    <xf numFmtId="0" fontId="57" fillId="27" borderId="0" xfId="29" applyFont="1" applyFill="1" applyBorder="1" applyAlignment="1" applyProtection="1">
      <alignment vertical="center"/>
    </xf>
    <xf numFmtId="0" fontId="56" fillId="29" borderId="0" xfId="53" applyFont="1" applyFill="1" applyAlignment="1">
      <alignment vertical="center" wrapText="1"/>
    </xf>
    <xf numFmtId="0" fontId="41" fillId="27" borderId="24" xfId="29" applyFont="1" applyFill="1" applyBorder="1" applyAlignment="1">
      <alignment vertical="center"/>
    </xf>
    <xf numFmtId="0" fontId="0" fillId="0" borderId="24" xfId="0" applyBorder="1" applyAlignment="1">
      <alignment vertical="center"/>
    </xf>
    <xf numFmtId="0" fontId="0" fillId="31" borderId="20" xfId="0" applyFill="1" applyBorder="1" applyAlignment="1"/>
    <xf numFmtId="0" fontId="3" fillId="31" borderId="19" xfId="0" applyFont="1" applyFill="1" applyBorder="1" applyAlignment="1"/>
    <xf numFmtId="0" fontId="3" fillId="0" borderId="19" xfId="0" applyFont="1" applyBorder="1" applyAlignment="1"/>
    <xf numFmtId="0" fontId="41" fillId="30" borderId="17" xfId="29" applyFont="1" applyFill="1" applyBorder="1" applyAlignment="1" applyProtection="1">
      <alignment horizontal="left" vertical="center"/>
      <protection locked="0"/>
    </xf>
    <xf numFmtId="0" fontId="41" fillId="30" borderId="2" xfId="29" applyFont="1" applyFill="1" applyBorder="1" applyAlignment="1" applyProtection="1">
      <alignment horizontal="left" vertical="center"/>
      <protection locked="0"/>
    </xf>
    <xf numFmtId="0" fontId="41" fillId="30" borderId="18" xfId="29" applyFont="1" applyFill="1" applyBorder="1" applyAlignment="1" applyProtection="1">
      <alignment horizontal="left" vertical="center"/>
      <protection locked="0"/>
    </xf>
    <xf numFmtId="0" fontId="57" fillId="31" borderId="25" xfId="28" applyFont="1" applyFill="1" applyBorder="1" applyAlignment="1" applyProtection="1">
      <alignment horizontal="center"/>
    </xf>
    <xf numFmtId="0" fontId="57" fillId="31" borderId="19" xfId="28" applyFont="1" applyFill="1" applyBorder="1" applyAlignment="1" applyProtection="1">
      <alignment horizontal="center"/>
    </xf>
    <xf numFmtId="0" fontId="57" fillId="31" borderId="20" xfId="28" applyFont="1" applyFill="1" applyBorder="1" applyAlignment="1" applyProtection="1">
      <alignment horizontal="center"/>
    </xf>
    <xf numFmtId="0" fontId="41" fillId="30" borderId="26" xfId="29" applyFont="1" applyFill="1" applyBorder="1" applyAlignment="1" applyProtection="1">
      <alignment horizontal="left" vertical="center"/>
      <protection locked="0"/>
    </xf>
    <xf numFmtId="0" fontId="41" fillId="27" borderId="0" xfId="29" applyFont="1" applyFill="1" applyAlignment="1">
      <alignment horizontal="center" vertical="center"/>
    </xf>
    <xf numFmtId="167" fontId="40" fillId="30" borderId="26" xfId="29" applyNumberFormat="1" applyFont="1" applyFill="1" applyBorder="1" applyAlignment="1" applyProtection="1">
      <alignment horizontal="center" vertical="center"/>
      <protection locked="0"/>
    </xf>
    <xf numFmtId="165" fontId="47" fillId="27" borderId="0" xfId="29" applyNumberFormat="1" applyFont="1" applyFill="1" applyAlignment="1">
      <alignment horizontal="center" vertical="center"/>
    </xf>
    <xf numFmtId="0" fontId="41" fillId="30" borderId="0" xfId="29" applyFont="1" applyFill="1" applyAlignment="1" applyProtection="1">
      <alignment horizontal="left" vertical="center"/>
      <protection locked="0"/>
    </xf>
    <xf numFmtId="0" fontId="41" fillId="30" borderId="11" xfId="29" applyFont="1" applyFill="1" applyBorder="1" applyAlignment="1" applyProtection="1">
      <alignment horizontal="left" vertical="center"/>
      <protection locked="0"/>
    </xf>
    <xf numFmtId="0" fontId="40" fillId="27" borderId="0" xfId="30" applyFont="1" applyFill="1" applyAlignment="1" applyProtection="1">
      <alignment horizontal="center"/>
    </xf>
    <xf numFmtId="0" fontId="40" fillId="27" borderId="0" xfId="30" applyFont="1" applyFill="1" applyAlignment="1" applyProtection="1">
      <alignment horizontal="left"/>
    </xf>
    <xf numFmtId="0" fontId="40" fillId="27" borderId="3" xfId="30" applyFont="1" applyFill="1" applyBorder="1" applyAlignment="1" applyProtection="1">
      <alignment horizontal="left"/>
    </xf>
    <xf numFmtId="0" fontId="40" fillId="27" borderId="10" xfId="30" applyFont="1" applyFill="1" applyBorder="1" applyAlignment="1" applyProtection="1">
      <alignment horizontal="center"/>
    </xf>
    <xf numFmtId="0" fontId="40" fillId="27" borderId="10" xfId="30" applyFont="1" applyFill="1" applyBorder="1" applyAlignment="1" applyProtection="1">
      <alignment horizontal="center" vertical="center" wrapText="1"/>
    </xf>
    <xf numFmtId="0" fontId="40" fillId="27" borderId="0" xfId="30" applyFont="1" applyFill="1" applyBorder="1" applyAlignment="1" applyProtection="1">
      <alignment horizontal="center" vertical="center" wrapText="1"/>
    </xf>
    <xf numFmtId="0" fontId="40" fillId="27" borderId="12" xfId="30" applyFont="1" applyFill="1" applyBorder="1" applyAlignment="1" applyProtection="1">
      <alignment horizontal="center" vertical="center" wrapText="1"/>
    </xf>
    <xf numFmtId="0" fontId="40" fillId="27" borderId="4" xfId="30" applyFont="1" applyFill="1" applyBorder="1" applyAlignment="1" applyProtection="1">
      <alignment horizontal="center" vertical="center" wrapText="1"/>
    </xf>
    <xf numFmtId="0" fontId="40" fillId="27" borderId="34" xfId="30" applyFont="1" applyFill="1" applyBorder="1" applyAlignment="1" applyProtection="1">
      <alignment horizontal="center" vertical="center" wrapText="1"/>
    </xf>
    <xf numFmtId="0" fontId="40" fillId="27" borderId="9" xfId="30" applyFont="1" applyFill="1" applyBorder="1" applyAlignment="1" applyProtection="1">
      <alignment horizontal="center" vertical="center" wrapText="1"/>
    </xf>
    <xf numFmtId="49" fontId="40" fillId="30" borderId="33" xfId="30" applyNumberFormat="1" applyFont="1" applyFill="1" applyBorder="1" applyAlignment="1" applyProtection="1">
      <alignment horizontal="center"/>
      <protection locked="0"/>
    </xf>
    <xf numFmtId="49" fontId="40" fillId="30" borderId="6" xfId="30" applyNumberFormat="1" applyFont="1" applyFill="1" applyBorder="1" applyAlignment="1" applyProtection="1">
      <alignment horizontal="center"/>
      <protection locked="0"/>
    </xf>
    <xf numFmtId="49" fontId="40" fillId="30" borderId="47" xfId="30" applyNumberFormat="1" applyFont="1" applyFill="1" applyBorder="1" applyAlignment="1" applyProtection="1">
      <alignment horizontal="center"/>
      <protection locked="0"/>
    </xf>
    <xf numFmtId="168" fontId="40" fillId="27" borderId="33" xfId="30" applyNumberFormat="1" applyFont="1" applyFill="1" applyBorder="1" applyAlignment="1" applyProtection="1"/>
    <xf numFmtId="168" fontId="40" fillId="27" borderId="10" xfId="30" applyNumberFormat="1" applyFont="1" applyFill="1" applyBorder="1" applyAlignment="1" applyProtection="1"/>
    <xf numFmtId="168" fontId="40" fillId="27" borderId="12" xfId="30" applyNumberFormat="1" applyFont="1" applyFill="1" applyBorder="1" applyAlignment="1" applyProtection="1"/>
    <xf numFmtId="0" fontId="40" fillId="27" borderId="0" xfId="30" applyFont="1" applyFill="1" applyAlignment="1" applyProtection="1">
      <alignment horizontal="center" vertical="center" wrapText="1"/>
    </xf>
    <xf numFmtId="0" fontId="40" fillId="27" borderId="0" xfId="30" applyFont="1" applyFill="1" applyAlignment="1" applyProtection="1">
      <alignment horizontal="center" vertical="center"/>
    </xf>
    <xf numFmtId="0" fontId="40" fillId="27" borderId="0" xfId="30" applyFont="1" applyFill="1" applyBorder="1" applyAlignment="1" applyProtection="1">
      <alignment horizontal="center"/>
    </xf>
    <xf numFmtId="0" fontId="40" fillId="27" borderId="55" xfId="30" applyFont="1" applyFill="1" applyBorder="1" applyAlignment="1" applyProtection="1">
      <alignment horizontal="center" vertical="center" wrapText="1"/>
    </xf>
    <xf numFmtId="49" fontId="9" fillId="30" borderId="33" xfId="30" applyNumberFormat="1" applyFont="1" applyFill="1" applyBorder="1" applyAlignment="1" applyProtection="1">
      <alignment horizontal="center"/>
      <protection locked="0"/>
    </xf>
    <xf numFmtId="49" fontId="9" fillId="30" borderId="6" xfId="30" applyNumberFormat="1" applyFont="1" applyFill="1" applyBorder="1" applyAlignment="1" applyProtection="1">
      <alignment horizontal="center"/>
      <protection locked="0"/>
    </xf>
    <xf numFmtId="49" fontId="9" fillId="30" borderId="47" xfId="30" applyNumberFormat="1" applyFont="1" applyFill="1" applyBorder="1" applyAlignment="1" applyProtection="1">
      <alignment horizontal="center"/>
      <protection locked="0"/>
    </xf>
    <xf numFmtId="0" fontId="41" fillId="27" borderId="33" xfId="32" applyFont="1" applyFill="1" applyBorder="1" applyAlignment="1" applyProtection="1">
      <alignment horizontal="center" vertical="center"/>
    </xf>
    <xf numFmtId="0" fontId="41" fillId="27" borderId="6" xfId="32" applyFont="1" applyFill="1" applyBorder="1" applyAlignment="1" applyProtection="1">
      <alignment horizontal="center" vertical="center"/>
    </xf>
    <xf numFmtId="0" fontId="41" fillId="27" borderId="44" xfId="32" applyFont="1" applyFill="1" applyBorder="1" applyAlignment="1" applyProtection="1">
      <alignment horizontal="center" vertical="center"/>
    </xf>
    <xf numFmtId="174" fontId="40" fillId="30" borderId="35" xfId="32" applyNumberFormat="1" applyFont="1" applyFill="1" applyBorder="1" applyAlignment="1" applyProtection="1">
      <alignment horizontal="center"/>
      <protection locked="0"/>
    </xf>
    <xf numFmtId="174" fontId="40" fillId="30" borderId="36" xfId="32" applyNumberFormat="1" applyFont="1" applyFill="1" applyBorder="1" applyAlignment="1" applyProtection="1">
      <alignment horizontal="center"/>
      <protection locked="0"/>
    </xf>
    <xf numFmtId="171" fontId="40" fillId="30" borderId="35" xfId="32" applyNumberFormat="1" applyFont="1" applyFill="1" applyBorder="1" applyAlignment="1" applyProtection="1">
      <alignment horizontal="center"/>
      <protection locked="0"/>
    </xf>
    <xf numFmtId="171" fontId="40" fillId="30" borderId="36" xfId="32" applyNumberFormat="1" applyFont="1" applyFill="1" applyBorder="1" applyAlignment="1" applyProtection="1">
      <alignment horizontal="center"/>
      <protection locked="0"/>
    </xf>
    <xf numFmtId="0" fontId="40" fillId="30" borderId="33" xfId="32" applyFont="1" applyFill="1" applyBorder="1" applyAlignment="1" applyProtection="1">
      <alignment horizontal="left"/>
      <protection locked="0"/>
    </xf>
    <xf numFmtId="0" fontId="40" fillId="30" borderId="6" xfId="32" applyFont="1" applyFill="1" applyBorder="1" applyAlignment="1" applyProtection="1">
      <alignment horizontal="left"/>
      <protection locked="0"/>
    </xf>
    <xf numFmtId="0" fontId="40" fillId="30" borderId="47" xfId="32" applyFont="1" applyFill="1" applyBorder="1" applyAlignment="1" applyProtection="1">
      <alignment horizontal="left"/>
      <protection locked="0"/>
    </xf>
    <xf numFmtId="0" fontId="40" fillId="27" borderId="35" xfId="32" applyFont="1" applyFill="1" applyBorder="1" applyAlignment="1" applyProtection="1">
      <alignment horizontal="center" vertical="center"/>
    </xf>
    <xf numFmtId="0" fontId="3" fillId="0" borderId="36" xfId="0" applyFont="1" applyBorder="1" applyAlignment="1">
      <alignment horizontal="center" vertical="center"/>
    </xf>
    <xf numFmtId="0" fontId="40" fillId="27" borderId="25" xfId="32" applyFont="1" applyFill="1" applyBorder="1" applyAlignment="1" applyProtection="1">
      <alignment horizontal="center"/>
    </xf>
    <xf numFmtId="0" fontId="40" fillId="27" borderId="19" xfId="32" applyFont="1" applyFill="1" applyBorder="1" applyAlignment="1" applyProtection="1">
      <alignment horizontal="center"/>
    </xf>
    <xf numFmtId="0" fontId="40" fillId="27" borderId="20" xfId="32" applyFont="1" applyFill="1" applyBorder="1" applyAlignment="1" applyProtection="1">
      <alignment horizontal="center"/>
    </xf>
    <xf numFmtId="0" fontId="40" fillId="30" borderId="8" xfId="32" applyFont="1" applyFill="1" applyBorder="1" applyAlignment="1" applyProtection="1">
      <alignment horizontal="left"/>
      <protection locked="0"/>
    </xf>
    <xf numFmtId="0" fontId="40" fillId="30" borderId="3" xfId="32" applyFont="1" applyFill="1" applyBorder="1" applyAlignment="1" applyProtection="1">
      <alignment horizontal="left"/>
      <protection locked="0"/>
    </xf>
    <xf numFmtId="0" fontId="40" fillId="30" borderId="5" xfId="32" applyFont="1" applyFill="1" applyBorder="1" applyAlignment="1" applyProtection="1">
      <alignment horizontal="left"/>
      <protection locked="0"/>
    </xf>
    <xf numFmtId="0" fontId="41" fillId="27" borderId="33" xfId="32" applyFont="1" applyFill="1" applyBorder="1" applyAlignment="1" applyProtection="1">
      <alignment horizontal="center"/>
    </xf>
    <xf numFmtId="0" fontId="41" fillId="27" borderId="6" xfId="32" applyFont="1" applyFill="1" applyBorder="1" applyAlignment="1" applyProtection="1">
      <alignment horizontal="center"/>
    </xf>
    <xf numFmtId="0" fontId="41" fillId="27" borderId="44" xfId="32" applyFont="1" applyFill="1" applyBorder="1" applyAlignment="1" applyProtection="1">
      <alignment horizontal="center"/>
    </xf>
    <xf numFmtId="0" fontId="40" fillId="27" borderId="0" xfId="32" applyFont="1" applyFill="1" applyBorder="1" applyAlignment="1" applyProtection="1">
      <alignment horizontal="center" vertical="center"/>
    </xf>
    <xf numFmtId="0" fontId="40" fillId="27" borderId="74" xfId="32" applyFont="1" applyFill="1" applyBorder="1" applyAlignment="1" applyProtection="1">
      <alignment horizontal="center"/>
    </xf>
    <xf numFmtId="2" fontId="40" fillId="27" borderId="0" xfId="32" applyNumberFormat="1" applyFont="1" applyFill="1" applyBorder="1" applyAlignment="1" applyProtection="1">
      <alignment horizontal="center"/>
    </xf>
    <xf numFmtId="0" fontId="40" fillId="30" borderId="34" xfId="32" applyFont="1" applyFill="1" applyBorder="1" applyAlignment="1" applyProtection="1">
      <alignment horizontal="left"/>
      <protection locked="0"/>
    </xf>
    <xf numFmtId="0" fontId="40" fillId="30" borderId="10" xfId="32" applyFont="1" applyFill="1" applyBorder="1" applyAlignment="1" applyProtection="1">
      <alignment horizontal="left"/>
      <protection locked="0"/>
    </xf>
    <xf numFmtId="0" fontId="40" fillId="30" borderId="12" xfId="32" applyFont="1" applyFill="1" applyBorder="1" applyAlignment="1" applyProtection="1">
      <alignment horizontal="left"/>
      <protection locked="0"/>
    </xf>
    <xf numFmtId="0" fontId="57" fillId="27" borderId="33" xfId="31" applyFont="1" applyFill="1" applyBorder="1" applyAlignment="1" applyProtection="1">
      <alignment horizontal="center"/>
    </xf>
    <xf numFmtId="0" fontId="57" fillId="27" borderId="47" xfId="31" applyFont="1" applyFill="1" applyBorder="1" applyAlignment="1" applyProtection="1">
      <alignment horizontal="center"/>
    </xf>
    <xf numFmtId="0" fontId="12" fillId="27" borderId="0" xfId="33" applyFont="1" applyFill="1" applyAlignment="1" applyProtection="1">
      <alignment horizontal="center"/>
    </xf>
    <xf numFmtId="0" fontId="57" fillId="27" borderId="6" xfId="31" applyFont="1" applyFill="1" applyBorder="1" applyAlignment="1" applyProtection="1">
      <alignment horizontal="center"/>
    </xf>
    <xf numFmtId="0" fontId="57" fillId="27" borderId="44" xfId="31" applyFont="1" applyFill="1" applyBorder="1" applyAlignment="1" applyProtection="1">
      <alignment horizontal="center"/>
    </xf>
    <xf numFmtId="0" fontId="55" fillId="27" borderId="33" xfId="31" applyFont="1" applyFill="1" applyBorder="1" applyAlignment="1" applyProtection="1">
      <alignment horizontal="center"/>
    </xf>
    <xf numFmtId="0" fontId="55" fillId="27" borderId="47" xfId="31" applyFont="1" applyFill="1" applyBorder="1" applyAlignment="1" applyProtection="1">
      <alignment horizontal="center"/>
    </xf>
    <xf numFmtId="0" fontId="55" fillId="30" borderId="75" xfId="33" applyFont="1" applyFill="1" applyBorder="1" applyAlignment="1" applyProtection="1">
      <alignment horizontal="left"/>
      <protection locked="0"/>
    </xf>
    <xf numFmtId="0" fontId="55" fillId="30" borderId="6" xfId="33" applyFont="1" applyFill="1" applyBorder="1" applyAlignment="1" applyProtection="1">
      <alignment horizontal="left"/>
      <protection locked="0"/>
    </xf>
    <xf numFmtId="0" fontId="55" fillId="30" borderId="47" xfId="33" applyFont="1" applyFill="1" applyBorder="1" applyAlignment="1" applyProtection="1">
      <alignment horizontal="left"/>
      <protection locked="0"/>
    </xf>
    <xf numFmtId="0" fontId="55" fillId="30" borderId="34" xfId="33" applyFont="1" applyFill="1" applyBorder="1" applyAlignment="1" applyProtection="1">
      <alignment horizontal="left"/>
      <protection locked="0"/>
    </xf>
    <xf numFmtId="0" fontId="55" fillId="30" borderId="10" xfId="33" applyFont="1" applyFill="1" applyBorder="1" applyAlignment="1" applyProtection="1">
      <alignment horizontal="left"/>
      <protection locked="0"/>
    </xf>
    <xf numFmtId="0" fontId="55" fillId="30" borderId="12" xfId="33" applyFont="1" applyFill="1" applyBorder="1" applyAlignment="1" applyProtection="1">
      <alignment horizontal="left"/>
      <protection locked="0"/>
    </xf>
    <xf numFmtId="0" fontId="55" fillId="30" borderId="8" xfId="33" applyFont="1" applyFill="1" applyBorder="1" applyAlignment="1" applyProtection="1">
      <alignment horizontal="left"/>
      <protection locked="0"/>
    </xf>
    <xf numFmtId="0" fontId="55" fillId="30" borderId="3" xfId="33" applyFont="1" applyFill="1" applyBorder="1" applyAlignment="1" applyProtection="1">
      <alignment horizontal="left"/>
      <protection locked="0"/>
    </xf>
    <xf numFmtId="0" fontId="55" fillId="30" borderId="5" xfId="33" applyFont="1" applyFill="1" applyBorder="1" applyAlignment="1" applyProtection="1">
      <alignment horizontal="left"/>
      <protection locked="0"/>
    </xf>
    <xf numFmtId="0" fontId="14" fillId="27" borderId="0" xfId="30" applyFont="1" applyFill="1" applyAlignment="1" applyProtection="1">
      <alignment horizontal="center"/>
    </xf>
    <xf numFmtId="0" fontId="40" fillId="27" borderId="0" xfId="31" applyFont="1" applyFill="1" applyAlignment="1" applyProtection="1">
      <alignment horizontal="center"/>
    </xf>
    <xf numFmtId="0" fontId="40" fillId="30" borderId="75" xfId="31" applyFont="1" applyFill="1" applyBorder="1" applyAlignment="1" applyProtection="1">
      <alignment horizontal="left"/>
      <protection locked="0"/>
    </xf>
    <xf numFmtId="0" fontId="40" fillId="30" borderId="6" xfId="31" applyFont="1" applyFill="1" applyBorder="1" applyAlignment="1" applyProtection="1">
      <alignment horizontal="left"/>
      <protection locked="0"/>
    </xf>
    <xf numFmtId="0" fontId="40" fillId="30" borderId="47" xfId="31" applyFont="1" applyFill="1" applyBorder="1" applyAlignment="1" applyProtection="1">
      <alignment horizontal="left"/>
      <protection locked="0"/>
    </xf>
    <xf numFmtId="0" fontId="40" fillId="27" borderId="33" xfId="32" applyFont="1" applyFill="1" applyBorder="1" applyAlignment="1" applyProtection="1">
      <alignment horizontal="center"/>
    </xf>
    <xf numFmtId="0" fontId="40" fillId="27" borderId="47" xfId="32" applyFont="1" applyFill="1" applyBorder="1" applyAlignment="1" applyProtection="1">
      <alignment horizontal="center"/>
    </xf>
    <xf numFmtId="0" fontId="40" fillId="30" borderId="34" xfId="31" applyFont="1" applyFill="1" applyBorder="1" applyAlignment="1" applyProtection="1">
      <alignment horizontal="left"/>
      <protection locked="0"/>
    </xf>
    <xf numFmtId="0" fontId="40" fillId="30" borderId="10" xfId="31" applyFont="1" applyFill="1" applyBorder="1" applyAlignment="1" applyProtection="1">
      <alignment horizontal="left"/>
      <protection locked="0"/>
    </xf>
    <xf numFmtId="0" fontId="40" fillId="30" borderId="12" xfId="31" applyFont="1" applyFill="1" applyBorder="1" applyAlignment="1" applyProtection="1">
      <alignment horizontal="left"/>
      <protection locked="0"/>
    </xf>
    <xf numFmtId="0" fontId="40" fillId="30" borderId="8" xfId="31" applyFont="1" applyFill="1" applyBorder="1" applyAlignment="1" applyProtection="1">
      <alignment horizontal="left"/>
      <protection locked="0"/>
    </xf>
    <xf numFmtId="0" fontId="40" fillId="30" borderId="3" xfId="31" applyFont="1" applyFill="1" applyBorder="1" applyAlignment="1" applyProtection="1">
      <alignment horizontal="left"/>
      <protection locked="0"/>
    </xf>
    <xf numFmtId="0" fontId="40" fillId="30" borderId="5" xfId="31" applyFont="1" applyFill="1" applyBorder="1" applyAlignment="1" applyProtection="1">
      <alignment horizontal="left"/>
      <protection locked="0"/>
    </xf>
  </cellXfs>
  <cellStyles count="60">
    <cellStyle name="20 % - Akzent1" xfId="35" builtinId="30" hidden="1"/>
    <cellStyle name="20 % - Akzent2" xfId="38" builtinId="34" hidden="1"/>
    <cellStyle name="20 % - Akzent3" xfId="41" builtinId="38" hidden="1"/>
    <cellStyle name="20 % - Akzent4" xfId="44" builtinId="42" hidden="1"/>
    <cellStyle name="20 % - Akzent5" xfId="47" builtinId="46" hidden="1"/>
    <cellStyle name="20 % - Akzent6" xfId="50" builtinId="50" hidden="1"/>
    <cellStyle name="20% - Akzent1" xfId="1"/>
    <cellStyle name="20% - Akzent2" xfId="2"/>
    <cellStyle name="20% - Akzent3" xfId="3"/>
    <cellStyle name="20% - Akzent4" xfId="4"/>
    <cellStyle name="20% - Akzent5" xfId="5"/>
    <cellStyle name="20% - Akzent6" xfId="6"/>
    <cellStyle name="40 % - Akzent1" xfId="36" builtinId="31" hidden="1"/>
    <cellStyle name="40 % - Akzent2" xfId="39" builtinId="35" hidden="1"/>
    <cellStyle name="40 % - Akzent3" xfId="42" builtinId="39" hidden="1"/>
    <cellStyle name="40 % - Akzent4" xfId="45" builtinId="43" hidden="1"/>
    <cellStyle name="40 % - Akzent5" xfId="48" builtinId="47" hidden="1"/>
    <cellStyle name="40 % - Akzent6" xfId="51" builtinId="51" hidden="1"/>
    <cellStyle name="40% - Akzent1" xfId="7"/>
    <cellStyle name="40% - Akzent2" xfId="8"/>
    <cellStyle name="40% - Akzent3" xfId="9"/>
    <cellStyle name="40% - Akzent4" xfId="10"/>
    <cellStyle name="40% - Akzent5" xfId="11"/>
    <cellStyle name="40% - Akzent6" xfId="12"/>
    <cellStyle name="60 % - Akzent1" xfId="37" builtinId="32" hidden="1"/>
    <cellStyle name="60 % - Akzent2" xfId="40" builtinId="36" hidden="1"/>
    <cellStyle name="60 % - Akzent3" xfId="43" builtinId="40" hidden="1"/>
    <cellStyle name="60 % - Akzent4" xfId="46" builtinId="44" hidden="1"/>
    <cellStyle name="60 % - Akzent5" xfId="49" builtinId="48" hidden="1"/>
    <cellStyle name="60 % - Akzent6" xfId="52" builtinId="52" hidden="1"/>
    <cellStyle name="60% - Akzent1" xfId="13"/>
    <cellStyle name="60% - Akzent2" xfId="14"/>
    <cellStyle name="60% - Akzent3" xfId="15"/>
    <cellStyle name="60% - Akzent4" xfId="16"/>
    <cellStyle name="60% - Akzent5" xfId="17"/>
    <cellStyle name="60% - Akzent6" xfId="18"/>
    <cellStyle name="Dezimal_lohn004_reisespesen_eintaegig_kj_2002_euro1" xfId="19"/>
    <cellStyle name="Dezimal_lohn005_reisespesen_mehrtaegig_kj_2002_euro1" xfId="20"/>
    <cellStyle name="Dezimal_REISE MEHR 02 QUER TEXT1" xfId="21"/>
    <cellStyle name="Dezimal_reise_eintaegig_2003_text1" xfId="22"/>
    <cellStyle name="Dezimal_reise_mehr_2003_text1" xfId="23"/>
    <cellStyle name="Euro" xfId="24"/>
    <cellStyle name="Hyperlink 2" xfId="56"/>
    <cellStyle name="Link" xfId="25" builtinId="8"/>
    <cellStyle name="Link 2" xfId="55"/>
    <cellStyle name="Prozent 2" xfId="26"/>
    <cellStyle name="Prozent 2 2" xfId="59"/>
    <cellStyle name="Prozent 3" xfId="57"/>
    <cellStyle name="Standard" xfId="0" builtinId="0"/>
    <cellStyle name="Standard 2" xfId="53"/>
    <cellStyle name="Standard 2 2" xfId="58"/>
    <cellStyle name="Standard 3" xfId="54"/>
    <cellStyle name="Standard_KFZ EV KJ 2000_mit Musterwerte1" xfId="27"/>
    <cellStyle name="Standard_lohn004_reisespesen_eintaegig_kj_2002_euro1" xfId="28"/>
    <cellStyle name="Standard_lohn005_reisespesen_mehrtaegig_kj_2002_euro1" xfId="29"/>
    <cellStyle name="Standard_Monatsreisekosten_I" xfId="30"/>
    <cellStyle name="Standard_REISE MEHR 02 QUER TEXT1" xfId="31"/>
    <cellStyle name="Standard_reise_eintaegig_2003_text1" xfId="32"/>
    <cellStyle name="Standard_reise_mehr_2003_text1" xfId="33"/>
    <cellStyle name="Währung" xfId="34"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5E5"/>
      <rgbColor rgb="00FFFFFF"/>
      <rgbColor rgb="00FF0000"/>
      <rgbColor rgb="0000FF00"/>
      <rgbColor rgb="000000FF"/>
      <rgbColor rgb="00FFFF00"/>
      <rgbColor rgb="00FF00FF"/>
      <rgbColor rgb="0000FFFF"/>
      <rgbColor rgb="00800000"/>
      <rgbColor rgb="00008000"/>
      <rgbColor rgb="00008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F3F3F3"/>
      <rgbColor rgb="00339966"/>
      <rgbColor rgb="00808080"/>
      <rgbColor rgb="0099CCFF"/>
      <rgbColor rgb="00D0DFE2"/>
      <rgbColor rgb="00993366"/>
      <rgbColor rgb="00333399"/>
      <rgbColor rgb="00333333"/>
    </indexedColors>
    <mruColors>
      <color rgb="FFFFFF99"/>
      <color rgb="FF808080"/>
      <color rgb="FFFFFFCC"/>
      <color rgb="FFFFFF00"/>
      <color rgb="FFFFFFFF"/>
      <color rgb="FFFFE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Q$50" lockText="1" noThreeD="1"/>
</file>

<file path=xl/ctrlProps/ctrlProp10.xml><?xml version="1.0" encoding="utf-8"?>
<formControlPr xmlns="http://schemas.microsoft.com/office/spreadsheetml/2009/9/main" objectType="CheckBox" fmlaLink="$P$84" lockText="1" noThreeD="1"/>
</file>

<file path=xl/ctrlProps/ctrlProp11.xml><?xml version="1.0" encoding="utf-8"?>
<formControlPr xmlns="http://schemas.microsoft.com/office/spreadsheetml/2009/9/main" objectType="CheckBox" fmlaLink="$P$98" lockText="1" noThreeD="1"/>
</file>

<file path=xl/ctrlProps/ctrlProp12.xml><?xml version="1.0" encoding="utf-8"?>
<formControlPr xmlns="http://schemas.microsoft.com/office/spreadsheetml/2009/9/main" objectType="CheckBox" fmlaLink="$P$99" lockText="1" noThreeD="1"/>
</file>

<file path=xl/ctrlProps/ctrlProp13.xml><?xml version="1.0" encoding="utf-8"?>
<formControlPr xmlns="http://schemas.microsoft.com/office/spreadsheetml/2009/9/main" objectType="CheckBox" fmlaLink="$P$100" lockText="1" noThreeD="1"/>
</file>

<file path=xl/ctrlProps/ctrlProp2.xml><?xml version="1.0" encoding="utf-8"?>
<formControlPr xmlns="http://schemas.microsoft.com/office/spreadsheetml/2009/9/main" objectType="CheckBox" fmlaLink="$Q$51" lockText="1" noThreeD="1"/>
</file>

<file path=xl/ctrlProps/ctrlProp3.xml><?xml version="1.0" encoding="utf-8"?>
<formControlPr xmlns="http://schemas.microsoft.com/office/spreadsheetml/2009/9/main" objectType="CheckBox" fmlaLink="$Q$52" lockText="1" noThreeD="1"/>
</file>

<file path=xl/ctrlProps/ctrlProp4.xml><?xml version="1.0" encoding="utf-8"?>
<formControlPr xmlns="http://schemas.microsoft.com/office/spreadsheetml/2009/9/main" objectType="CheckBox" fmlaLink="$Q$69" lockText="1" noThreeD="1"/>
</file>

<file path=xl/ctrlProps/ctrlProp5.xml><?xml version="1.0" encoding="utf-8"?>
<formControlPr xmlns="http://schemas.microsoft.com/office/spreadsheetml/2009/9/main" objectType="CheckBox" fmlaLink="$Q$73" lockText="1" noThreeD="1"/>
</file>

<file path=xl/ctrlProps/ctrlProp6.xml><?xml version="1.0" encoding="utf-8"?>
<formControlPr xmlns="http://schemas.microsoft.com/office/spreadsheetml/2009/9/main" objectType="CheckBox" fmlaLink="$Q$72" lockText="1" noThreeD="1"/>
</file>

<file path=xl/ctrlProps/ctrlProp7.xml><?xml version="1.0" encoding="utf-8"?>
<formControlPr xmlns="http://schemas.microsoft.com/office/spreadsheetml/2009/9/main" objectType="CheckBox" fmlaLink="$Q$71" lockText="1" noThreeD="1"/>
</file>

<file path=xl/ctrlProps/ctrlProp8.xml><?xml version="1.0" encoding="utf-8"?>
<formControlPr xmlns="http://schemas.microsoft.com/office/spreadsheetml/2009/9/main" objectType="CheckBox" fmlaLink="$P$82" lockText="1" noThreeD="1"/>
</file>

<file path=xl/ctrlProps/ctrlProp9.xml><?xml version="1.0" encoding="utf-8"?>
<formControlPr xmlns="http://schemas.microsoft.com/office/spreadsheetml/2009/9/main" objectType="CheckBox" fmlaLink="$P$8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657225</xdr:colOff>
      <xdr:row>0</xdr:row>
      <xdr:rowOff>66675</xdr:rowOff>
    </xdr:from>
    <xdr:ext cx="1536325" cy="274344"/>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581525" y="66675"/>
          <a:ext cx="1536325" cy="274344"/>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7</xdr:col>
      <xdr:colOff>104775</xdr:colOff>
      <xdr:row>0</xdr:row>
      <xdr:rowOff>57150</xdr:rowOff>
    </xdr:from>
    <xdr:ext cx="1536325" cy="274344"/>
    <xdr:pic>
      <xdr:nvPicPr>
        <xdr:cNvPr id="3" name="Grafik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9763125" y="57150"/>
          <a:ext cx="1536325" cy="274344"/>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8</xdr:col>
      <xdr:colOff>152400</xdr:colOff>
      <xdr:row>0</xdr:row>
      <xdr:rowOff>28575</xdr:rowOff>
    </xdr:from>
    <xdr:ext cx="1536325" cy="274344"/>
    <xdr:pic>
      <xdr:nvPicPr>
        <xdr:cNvPr id="3" name="Grafik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9658350" y="28575"/>
          <a:ext cx="1536325" cy="27434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4171950</xdr:colOff>
      <xdr:row>0</xdr:row>
      <xdr:rowOff>66675</xdr:rowOff>
    </xdr:from>
    <xdr:ext cx="1536325" cy="274344"/>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4657725" y="66675"/>
          <a:ext cx="1536325" cy="27434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6057900</xdr:colOff>
      <xdr:row>0</xdr:row>
      <xdr:rowOff>76200</xdr:rowOff>
    </xdr:from>
    <xdr:ext cx="1536325" cy="274344"/>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6534150" y="76200"/>
          <a:ext cx="1536325" cy="27434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4</xdr:col>
      <xdr:colOff>647700</xdr:colOff>
      <xdr:row>0</xdr:row>
      <xdr:rowOff>47625</xdr:rowOff>
    </xdr:from>
    <xdr:ext cx="1536325" cy="274344"/>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6143625" y="47625"/>
          <a:ext cx="1536325" cy="27434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1733550</xdr:colOff>
      <xdr:row>69</xdr:row>
      <xdr:rowOff>219075</xdr:rowOff>
    </xdr:from>
    <xdr:to>
      <xdr:col>2</xdr:col>
      <xdr:colOff>114300</xdr:colOff>
      <xdr:row>71</xdr:row>
      <xdr:rowOff>19050</xdr:rowOff>
    </xdr:to>
    <xdr:grpSp>
      <xdr:nvGrpSpPr>
        <xdr:cNvPr id="16533" name="Group 17">
          <a:extLst>
            <a:ext uri="{FF2B5EF4-FFF2-40B4-BE49-F238E27FC236}">
              <a16:creationId xmlns:a16="http://schemas.microsoft.com/office/drawing/2014/main" id="{00000000-0008-0000-0400-000095400000}"/>
            </a:ext>
          </a:extLst>
        </xdr:cNvPr>
        <xdr:cNvGrpSpPr>
          <a:grpSpLocks/>
        </xdr:cNvGrpSpPr>
      </xdr:nvGrpSpPr>
      <xdr:grpSpPr bwMode="auto">
        <a:xfrm>
          <a:off x="1849967" y="14413442"/>
          <a:ext cx="1100666" cy="221191"/>
          <a:chOff x="199" y="1970"/>
          <a:chExt cx="115" cy="27"/>
        </a:xfrm>
      </xdr:grpSpPr>
      <xdr:sp macro="" textlink="">
        <xdr:nvSpPr>
          <xdr:cNvPr id="16540" name="Rectangle 15">
            <a:extLst>
              <a:ext uri="{FF2B5EF4-FFF2-40B4-BE49-F238E27FC236}">
                <a16:creationId xmlns:a16="http://schemas.microsoft.com/office/drawing/2014/main" id="{00000000-0008-0000-0400-00009C400000}"/>
              </a:ext>
            </a:extLst>
          </xdr:cNvPr>
          <xdr:cNvSpPr>
            <a:spLocks noChangeArrowheads="1"/>
          </xdr:cNvSpPr>
        </xdr:nvSpPr>
        <xdr:spPr bwMode="auto">
          <a:xfrm>
            <a:off x="205" y="1980"/>
            <a:ext cx="9" cy="9"/>
          </a:xfrm>
          <a:prstGeom prst="rect">
            <a:avLst/>
          </a:prstGeom>
          <a:solidFill>
            <a:srgbClr val="FFFFFF"/>
          </a:solidFill>
          <a:ln w="9525">
            <a:solidFill>
              <a:srgbClr val="000000"/>
            </a:solidFill>
            <a:miter lim="800000"/>
            <a:headEnd/>
            <a:tailEnd/>
          </a:ln>
        </xdr:spPr>
      </xdr:sp>
    </xdr:grpSp>
    <xdr:clientData/>
  </xdr:twoCellAnchor>
  <xdr:twoCellAnchor>
    <xdr:from>
      <xdr:col>1</xdr:col>
      <xdr:colOff>1743075</xdr:colOff>
      <xdr:row>71</xdr:row>
      <xdr:rowOff>9525</xdr:rowOff>
    </xdr:from>
    <xdr:to>
      <xdr:col>2</xdr:col>
      <xdr:colOff>123825</xdr:colOff>
      <xdr:row>71</xdr:row>
      <xdr:rowOff>219075</xdr:rowOff>
    </xdr:to>
    <xdr:grpSp>
      <xdr:nvGrpSpPr>
        <xdr:cNvPr id="16534" name="Group 21">
          <a:extLst>
            <a:ext uri="{FF2B5EF4-FFF2-40B4-BE49-F238E27FC236}">
              <a16:creationId xmlns:a16="http://schemas.microsoft.com/office/drawing/2014/main" id="{00000000-0008-0000-0400-000096400000}"/>
            </a:ext>
          </a:extLst>
        </xdr:cNvPr>
        <xdr:cNvGrpSpPr>
          <a:grpSpLocks/>
        </xdr:cNvGrpSpPr>
      </xdr:nvGrpSpPr>
      <xdr:grpSpPr bwMode="auto">
        <a:xfrm>
          <a:off x="1859492" y="14625108"/>
          <a:ext cx="1100666" cy="190500"/>
          <a:chOff x="200" y="1996"/>
          <a:chExt cx="115" cy="22"/>
        </a:xfrm>
      </xdr:grpSpPr>
      <xdr:sp macro="" textlink="">
        <xdr:nvSpPr>
          <xdr:cNvPr id="16539" name="Rectangle 18">
            <a:extLst>
              <a:ext uri="{FF2B5EF4-FFF2-40B4-BE49-F238E27FC236}">
                <a16:creationId xmlns:a16="http://schemas.microsoft.com/office/drawing/2014/main" id="{00000000-0008-0000-0400-00009B400000}"/>
              </a:ext>
            </a:extLst>
          </xdr:cNvPr>
          <xdr:cNvSpPr>
            <a:spLocks noChangeArrowheads="1"/>
          </xdr:cNvSpPr>
        </xdr:nvSpPr>
        <xdr:spPr bwMode="auto">
          <a:xfrm>
            <a:off x="208" y="2004"/>
            <a:ext cx="8" cy="8"/>
          </a:xfrm>
          <a:prstGeom prst="rect">
            <a:avLst/>
          </a:prstGeom>
          <a:solidFill>
            <a:srgbClr val="FFFFFF"/>
          </a:solidFill>
          <a:ln w="9525">
            <a:solidFill>
              <a:srgbClr val="000000"/>
            </a:solidFill>
            <a:miter lim="800000"/>
            <a:headEnd/>
            <a:tailEnd/>
          </a:ln>
        </xdr:spPr>
      </xdr:sp>
    </xdr:grpSp>
    <xdr:clientData/>
  </xdr:twoCellAnchor>
  <xdr:twoCellAnchor>
    <xdr:from>
      <xdr:col>1</xdr:col>
      <xdr:colOff>1743075</xdr:colOff>
      <xdr:row>72</xdr:row>
      <xdr:rowOff>38100</xdr:rowOff>
    </xdr:from>
    <xdr:to>
      <xdr:col>2</xdr:col>
      <xdr:colOff>123825</xdr:colOff>
      <xdr:row>73</xdr:row>
      <xdr:rowOff>28575</xdr:rowOff>
    </xdr:to>
    <xdr:grpSp>
      <xdr:nvGrpSpPr>
        <xdr:cNvPr id="16535" name="Group 24">
          <a:extLst>
            <a:ext uri="{FF2B5EF4-FFF2-40B4-BE49-F238E27FC236}">
              <a16:creationId xmlns:a16="http://schemas.microsoft.com/office/drawing/2014/main" id="{00000000-0008-0000-0400-000097400000}"/>
            </a:ext>
          </a:extLst>
        </xdr:cNvPr>
        <xdr:cNvGrpSpPr>
          <a:grpSpLocks/>
        </xdr:cNvGrpSpPr>
      </xdr:nvGrpSpPr>
      <xdr:grpSpPr bwMode="auto">
        <a:xfrm>
          <a:off x="1859492" y="14854767"/>
          <a:ext cx="1100666" cy="191558"/>
          <a:chOff x="200" y="2023"/>
          <a:chExt cx="115" cy="23"/>
        </a:xfrm>
      </xdr:grpSpPr>
      <xdr:sp macro="" textlink="">
        <xdr:nvSpPr>
          <xdr:cNvPr id="16538" name="Rectangle 22">
            <a:extLst>
              <a:ext uri="{FF2B5EF4-FFF2-40B4-BE49-F238E27FC236}">
                <a16:creationId xmlns:a16="http://schemas.microsoft.com/office/drawing/2014/main" id="{00000000-0008-0000-0400-00009A400000}"/>
              </a:ext>
            </a:extLst>
          </xdr:cNvPr>
          <xdr:cNvSpPr>
            <a:spLocks noChangeArrowheads="1"/>
          </xdr:cNvSpPr>
        </xdr:nvSpPr>
        <xdr:spPr bwMode="auto">
          <a:xfrm>
            <a:off x="208" y="2031"/>
            <a:ext cx="6" cy="6"/>
          </a:xfrm>
          <a:prstGeom prst="rect">
            <a:avLst/>
          </a:prstGeom>
          <a:solidFill>
            <a:srgbClr val="FFFFFF"/>
          </a:solidFill>
          <a:ln w="9525">
            <a:solidFill>
              <a:srgbClr val="000000"/>
            </a:solidFill>
            <a:miter lim="800000"/>
            <a:headEnd/>
            <a:tailEnd/>
          </a:ln>
        </xdr:spPr>
      </xdr:sp>
    </xdr:grpSp>
    <xdr:clientData/>
  </xdr:twoCellAnchor>
  <mc:AlternateContent xmlns:mc="http://schemas.openxmlformats.org/markup-compatibility/2006">
    <mc:Choice xmlns:a14="http://schemas.microsoft.com/office/drawing/2010/main" Requires="a14">
      <xdr:twoCellAnchor editAs="oneCell">
        <xdr:from>
          <xdr:col>3</xdr:col>
          <xdr:colOff>1371600</xdr:colOff>
          <xdr:row>49</xdr:row>
          <xdr:rowOff>9525</xdr:rowOff>
        </xdr:from>
        <xdr:to>
          <xdr:col>4</xdr:col>
          <xdr:colOff>257175</xdr:colOff>
          <xdr:row>49</xdr:row>
          <xdr:rowOff>190500</xdr:rowOff>
        </xdr:to>
        <xdr:sp macro="" textlink="">
          <xdr:nvSpPr>
            <xdr:cNvPr id="16390" name="Kontrollkästchen 6" hidden="1">
              <a:extLst>
                <a:ext uri="{63B3BB69-23CF-44E3-9099-C40C66FF867C}">
                  <a14:compatExt spid="_x0000_s16390"/>
                </a:ext>
                <a:ext uri="{FF2B5EF4-FFF2-40B4-BE49-F238E27FC236}">
                  <a16:creationId xmlns:a16="http://schemas.microsoft.com/office/drawing/2014/main" id="{00000000-0008-0000-0400-0000064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1371600</xdr:colOff>
          <xdr:row>50</xdr:row>
          <xdr:rowOff>19050</xdr:rowOff>
        </xdr:from>
        <xdr:to>
          <xdr:col>4</xdr:col>
          <xdr:colOff>257175</xdr:colOff>
          <xdr:row>51</xdr:row>
          <xdr:rowOff>19050</xdr:rowOff>
        </xdr:to>
        <xdr:sp macro="" textlink="">
          <xdr:nvSpPr>
            <xdr:cNvPr id="16391" name="Kontrollkästchen 7" hidden="1">
              <a:extLst>
                <a:ext uri="{63B3BB69-23CF-44E3-9099-C40C66FF867C}">
                  <a14:compatExt spid="_x0000_s16391"/>
                </a:ext>
                <a:ext uri="{FF2B5EF4-FFF2-40B4-BE49-F238E27FC236}">
                  <a16:creationId xmlns:a16="http://schemas.microsoft.com/office/drawing/2014/main" id="{00000000-0008-0000-0400-0000074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1371600</xdr:colOff>
          <xdr:row>51</xdr:row>
          <xdr:rowOff>19050</xdr:rowOff>
        </xdr:from>
        <xdr:to>
          <xdr:col>4</xdr:col>
          <xdr:colOff>266700</xdr:colOff>
          <xdr:row>52</xdr:row>
          <xdr:rowOff>19050</xdr:rowOff>
        </xdr:to>
        <xdr:sp macro="" textlink="">
          <xdr:nvSpPr>
            <xdr:cNvPr id="16392" name="Kontrollkästchen 8" hidden="1">
              <a:extLst>
                <a:ext uri="{63B3BB69-23CF-44E3-9099-C40C66FF867C}">
                  <a14:compatExt spid="_x0000_s16392"/>
                </a:ext>
                <a:ext uri="{FF2B5EF4-FFF2-40B4-BE49-F238E27FC236}">
                  <a16:creationId xmlns:a16="http://schemas.microsoft.com/office/drawing/2014/main" id="{00000000-0008-0000-0400-0000084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1066800</xdr:colOff>
          <xdr:row>67</xdr:row>
          <xdr:rowOff>123825</xdr:rowOff>
        </xdr:from>
        <xdr:to>
          <xdr:col>7</xdr:col>
          <xdr:colOff>1485900</xdr:colOff>
          <xdr:row>69</xdr:row>
          <xdr:rowOff>133350</xdr:rowOff>
        </xdr:to>
        <xdr:sp macro="" textlink="">
          <xdr:nvSpPr>
            <xdr:cNvPr id="16389" name="Kontrollkästchen 5" hidden="1">
              <a:extLst>
                <a:ext uri="{63B3BB69-23CF-44E3-9099-C40C66FF867C}">
                  <a14:compatExt spid="_x0000_s16389"/>
                </a:ext>
                <a:ext uri="{FF2B5EF4-FFF2-40B4-BE49-F238E27FC236}">
                  <a16:creationId xmlns:a16="http://schemas.microsoft.com/office/drawing/2014/main" id="{00000000-0008-0000-04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1743075</xdr:colOff>
          <xdr:row>72</xdr:row>
          <xdr:rowOff>38100</xdr:rowOff>
        </xdr:from>
        <xdr:to>
          <xdr:col>1</xdr:col>
          <xdr:colOff>2038350</xdr:colOff>
          <xdr:row>73</xdr:row>
          <xdr:rowOff>9525</xdr:rowOff>
        </xdr:to>
        <xdr:sp macro="" textlink="">
          <xdr:nvSpPr>
            <xdr:cNvPr id="16387" name="Kontrollkästchen 3" hidden="1">
              <a:extLst>
                <a:ext uri="{63B3BB69-23CF-44E3-9099-C40C66FF867C}">
                  <a14:compatExt spid="_x0000_s16387"/>
                </a:ext>
                <a:ext uri="{FF2B5EF4-FFF2-40B4-BE49-F238E27FC236}">
                  <a16:creationId xmlns:a16="http://schemas.microsoft.com/office/drawing/2014/main" id="{00000000-0008-0000-0400-0000034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1743075</xdr:colOff>
          <xdr:row>71</xdr:row>
          <xdr:rowOff>9525</xdr:rowOff>
        </xdr:from>
        <xdr:to>
          <xdr:col>1</xdr:col>
          <xdr:colOff>2028825</xdr:colOff>
          <xdr:row>72</xdr:row>
          <xdr:rowOff>0</xdr:rowOff>
        </xdr:to>
        <xdr:sp macro="" textlink="">
          <xdr:nvSpPr>
            <xdr:cNvPr id="16386" name="Kontrollkästchen 2" hidden="1">
              <a:extLst>
                <a:ext uri="{63B3BB69-23CF-44E3-9099-C40C66FF867C}">
                  <a14:compatExt spid="_x0000_s16386"/>
                </a:ext>
                <a:ext uri="{FF2B5EF4-FFF2-40B4-BE49-F238E27FC236}">
                  <a16:creationId xmlns:a16="http://schemas.microsoft.com/office/drawing/2014/main" id="{00000000-0008-0000-0400-0000024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1733550</xdr:colOff>
          <xdr:row>69</xdr:row>
          <xdr:rowOff>200025</xdr:rowOff>
        </xdr:from>
        <xdr:to>
          <xdr:col>1</xdr:col>
          <xdr:colOff>2028825</xdr:colOff>
          <xdr:row>71</xdr:row>
          <xdr:rowOff>38100</xdr:rowOff>
        </xdr:to>
        <xdr:sp macro="" textlink="">
          <xdr:nvSpPr>
            <xdr:cNvPr id="16388" name="Kontrollkästchen 4" hidden="1">
              <a:extLst>
                <a:ext uri="{63B3BB69-23CF-44E3-9099-C40C66FF867C}">
                  <a14:compatExt spid="_x0000_s16388"/>
                </a:ext>
                <a:ext uri="{FF2B5EF4-FFF2-40B4-BE49-F238E27FC236}">
                  <a16:creationId xmlns:a16="http://schemas.microsoft.com/office/drawing/2014/main" id="{00000000-0008-0000-0400-0000044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12</xdr:col>
      <xdr:colOff>783167</xdr:colOff>
      <xdr:row>0</xdr:row>
      <xdr:rowOff>63499</xdr:rowOff>
    </xdr:from>
    <xdr:ext cx="1536325" cy="274344"/>
    <xdr:pic>
      <xdr:nvPicPr>
        <xdr:cNvPr id="18" name="Grafik 17">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1"/>
        <a:stretch>
          <a:fillRect/>
        </a:stretch>
      </xdr:blipFill>
      <xdr:spPr>
        <a:xfrm>
          <a:off x="12181417" y="63499"/>
          <a:ext cx="1536325" cy="27434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1905000</xdr:colOff>
          <xdr:row>81</xdr:row>
          <xdr:rowOff>0</xdr:rowOff>
        </xdr:from>
        <xdr:to>
          <xdr:col>1</xdr:col>
          <xdr:colOff>2200275</xdr:colOff>
          <xdr:row>82</xdr:row>
          <xdr:rowOff>0</xdr:rowOff>
        </xdr:to>
        <xdr:sp macro="" textlink="">
          <xdr:nvSpPr>
            <xdr:cNvPr id="30721" name="Kontrollkästchen 4" hidden="1">
              <a:extLst>
                <a:ext uri="{63B3BB69-23CF-44E3-9099-C40C66FF867C}">
                  <a14:compatExt spid="_x0000_s30721"/>
                </a:ext>
                <a:ext uri="{FF2B5EF4-FFF2-40B4-BE49-F238E27FC236}">
                  <a16:creationId xmlns:a16="http://schemas.microsoft.com/office/drawing/2014/main" id="{00000000-0008-0000-0500-0000017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82</xdr:row>
          <xdr:rowOff>0</xdr:rowOff>
        </xdr:from>
        <xdr:to>
          <xdr:col>1</xdr:col>
          <xdr:colOff>2200275</xdr:colOff>
          <xdr:row>82</xdr:row>
          <xdr:rowOff>219075</xdr:rowOff>
        </xdr:to>
        <xdr:sp macro="" textlink="">
          <xdr:nvSpPr>
            <xdr:cNvPr id="30722" name="Kontrollkästchen 5" hidden="1">
              <a:extLst>
                <a:ext uri="{63B3BB69-23CF-44E3-9099-C40C66FF867C}">
                  <a14:compatExt spid="_x0000_s30722"/>
                </a:ext>
                <a:ext uri="{FF2B5EF4-FFF2-40B4-BE49-F238E27FC236}">
                  <a16:creationId xmlns:a16="http://schemas.microsoft.com/office/drawing/2014/main" id="{00000000-0008-0000-0500-0000027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83</xdr:row>
          <xdr:rowOff>0</xdr:rowOff>
        </xdr:from>
        <xdr:to>
          <xdr:col>1</xdr:col>
          <xdr:colOff>2200275</xdr:colOff>
          <xdr:row>84</xdr:row>
          <xdr:rowOff>0</xdr:rowOff>
        </xdr:to>
        <xdr:sp macro="" textlink="">
          <xdr:nvSpPr>
            <xdr:cNvPr id="30723" name="Kontrollkästchen 6" hidden="1">
              <a:extLst>
                <a:ext uri="{63B3BB69-23CF-44E3-9099-C40C66FF867C}">
                  <a14:compatExt spid="_x0000_s30723"/>
                </a:ext>
                <a:ext uri="{FF2B5EF4-FFF2-40B4-BE49-F238E27FC236}">
                  <a16:creationId xmlns:a16="http://schemas.microsoft.com/office/drawing/2014/main" id="{00000000-0008-0000-0500-0000037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97</xdr:row>
          <xdr:rowOff>0</xdr:rowOff>
        </xdr:from>
        <xdr:to>
          <xdr:col>1</xdr:col>
          <xdr:colOff>2200275</xdr:colOff>
          <xdr:row>98</xdr:row>
          <xdr:rowOff>0</xdr:rowOff>
        </xdr:to>
        <xdr:sp macro="" textlink="">
          <xdr:nvSpPr>
            <xdr:cNvPr id="30724" name="Kontrollkästchen 7" hidden="1">
              <a:extLst>
                <a:ext uri="{63B3BB69-23CF-44E3-9099-C40C66FF867C}">
                  <a14:compatExt spid="_x0000_s30724"/>
                </a:ext>
                <a:ext uri="{FF2B5EF4-FFF2-40B4-BE49-F238E27FC236}">
                  <a16:creationId xmlns:a16="http://schemas.microsoft.com/office/drawing/2014/main" id="{00000000-0008-0000-0500-0000047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98</xdr:row>
          <xdr:rowOff>0</xdr:rowOff>
        </xdr:from>
        <xdr:to>
          <xdr:col>1</xdr:col>
          <xdr:colOff>2200275</xdr:colOff>
          <xdr:row>98</xdr:row>
          <xdr:rowOff>219075</xdr:rowOff>
        </xdr:to>
        <xdr:sp macro="" textlink="">
          <xdr:nvSpPr>
            <xdr:cNvPr id="30725" name="Kontrollkästchen 8" hidden="1">
              <a:extLst>
                <a:ext uri="{63B3BB69-23CF-44E3-9099-C40C66FF867C}">
                  <a14:compatExt spid="_x0000_s30725"/>
                </a:ext>
                <a:ext uri="{FF2B5EF4-FFF2-40B4-BE49-F238E27FC236}">
                  <a16:creationId xmlns:a16="http://schemas.microsoft.com/office/drawing/2014/main" id="{00000000-0008-0000-0500-0000057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99</xdr:row>
          <xdr:rowOff>0</xdr:rowOff>
        </xdr:from>
        <xdr:to>
          <xdr:col>1</xdr:col>
          <xdr:colOff>2200275</xdr:colOff>
          <xdr:row>100</xdr:row>
          <xdr:rowOff>0</xdr:rowOff>
        </xdr:to>
        <xdr:sp macro="" textlink="">
          <xdr:nvSpPr>
            <xdr:cNvPr id="30726" name="Kontrollkästchen 9" hidden="1">
              <a:extLst>
                <a:ext uri="{63B3BB69-23CF-44E3-9099-C40C66FF867C}">
                  <a14:compatExt spid="_x0000_s30726"/>
                </a:ext>
                <a:ext uri="{FF2B5EF4-FFF2-40B4-BE49-F238E27FC236}">
                  <a16:creationId xmlns:a16="http://schemas.microsoft.com/office/drawing/2014/main" id="{00000000-0008-0000-0500-0000067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11</xdr:col>
      <xdr:colOff>656167</xdr:colOff>
      <xdr:row>0</xdr:row>
      <xdr:rowOff>42333</xdr:rowOff>
    </xdr:from>
    <xdr:ext cx="1536325" cy="274344"/>
    <xdr:pic>
      <xdr:nvPicPr>
        <xdr:cNvPr id="9" name="Grafik 8">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1"/>
        <a:stretch>
          <a:fillRect/>
        </a:stretch>
      </xdr:blipFill>
      <xdr:spPr>
        <a:xfrm>
          <a:off x="11811000" y="42333"/>
          <a:ext cx="1536325" cy="274344"/>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19</xdr:col>
      <xdr:colOff>552450</xdr:colOff>
      <xdr:row>0</xdr:row>
      <xdr:rowOff>57150</xdr:rowOff>
    </xdr:from>
    <xdr:ext cx="1536325" cy="274344"/>
    <xdr:pic>
      <xdr:nvPicPr>
        <xdr:cNvPr id="3" name="Grafi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7524750" y="57150"/>
          <a:ext cx="1536325" cy="274344"/>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17</xdr:col>
      <xdr:colOff>885825</xdr:colOff>
      <xdr:row>0</xdr:row>
      <xdr:rowOff>76200</xdr:rowOff>
    </xdr:from>
    <xdr:ext cx="1536325" cy="274344"/>
    <xdr:pic>
      <xdr:nvPicPr>
        <xdr:cNvPr id="3" name="Grafik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7019925" y="76200"/>
          <a:ext cx="1536325" cy="274344"/>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7</xdr:col>
      <xdr:colOff>123825</xdr:colOff>
      <xdr:row>0</xdr:row>
      <xdr:rowOff>47625</xdr:rowOff>
    </xdr:from>
    <xdr:ext cx="1536325" cy="274344"/>
    <xdr:pic>
      <xdr:nvPicPr>
        <xdr:cNvPr id="3" name="Grafik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9782175" y="47625"/>
          <a:ext cx="1536325" cy="27434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M_Praxis\Arbeitshilfen\Excel-Tools%20Refresh%20BBK\OAAAG-49281_attachments_Erichsen_Sortimentsbereinigung_1Z.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richsen\Documents\Verlage\BBB\2016\Kalkulation%20Gastronomie\Kalkulation-Gastronomie-BBB-Erichs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Erläuterungen"/>
      <sheetName val="Checkliste"/>
      <sheetName val="Deckungsbeiträge"/>
      <sheetName val="Auswertung"/>
      <sheetName val="Dropdownwerte"/>
    </sheetNames>
    <sheetDataSet>
      <sheetData sheetId="0"/>
      <sheetData sheetId="1"/>
      <sheetData sheetId="2"/>
      <sheetData sheetId="3">
        <row r="254">
          <cell r="L254">
            <v>45</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Basisdaten"/>
      <sheetName val="Kalkulation mit Zuschlag"/>
      <sheetName val="Kalkulation mit Arbeitszeit"/>
      <sheetName val="Hinweise"/>
    </sheetNames>
    <sheetDataSet>
      <sheetData sheetId="0"/>
      <sheetData sheetId="1"/>
      <sheetData sheetId="2">
        <row r="19">
          <cell r="B19">
            <v>0.82908163265306123</v>
          </cell>
        </row>
        <row r="21">
          <cell r="B21">
            <v>0.15</v>
          </cell>
        </row>
        <row r="23">
          <cell r="B23">
            <v>0.19</v>
          </cell>
        </row>
        <row r="34">
          <cell r="B34">
            <v>0.82908163265306123</v>
          </cell>
        </row>
        <row r="36">
          <cell r="B36">
            <v>0.15</v>
          </cell>
        </row>
        <row r="38">
          <cell r="B38">
            <v>0.19</v>
          </cell>
        </row>
      </sheetData>
      <sheetData sheetId="3">
        <row r="24">
          <cell r="B24">
            <v>43.871429850479004</v>
          </cell>
        </row>
        <row r="43">
          <cell r="B43">
            <v>43.871429850479004</v>
          </cell>
        </row>
      </sheetData>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datenbank.nwb.de/" TargetMode="External"/><Relationship Id="rId1" Type="http://schemas.openxmlformats.org/officeDocument/2006/relationships/hyperlink" Target="https://datenbank.nwb.de/Dokument/Anzeigen/532593/"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6.xml"/><Relationship Id="rId1" Type="http://schemas.openxmlformats.org/officeDocument/2006/relationships/printerSettings" Target="../printerSettings/printerSettings5.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omments" Target="../comments2.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showRowColHeaders="0" tabSelected="1" workbookViewId="0">
      <selection activeCell="B6" sqref="B6:G6"/>
    </sheetView>
  </sheetViews>
  <sheetFormatPr baseColWidth="10" defaultColWidth="0" defaultRowHeight="12.75" zeroHeight="1"/>
  <cols>
    <col min="1" max="1" width="1.7109375" customWidth="1"/>
    <col min="2" max="9" width="11.42578125" customWidth="1"/>
    <col min="10" max="10" width="1.7109375" customWidth="1"/>
    <col min="11" max="16384" width="11.42578125" hidden="1"/>
  </cols>
  <sheetData>
    <row r="1" spans="2:9" ht="35.1" customHeight="1">
      <c r="B1" s="619" t="s">
        <v>202</v>
      </c>
      <c r="C1" s="620"/>
      <c r="D1" s="620"/>
      <c r="E1" s="620"/>
      <c r="F1" s="620"/>
      <c r="G1" s="620"/>
      <c r="H1" s="621"/>
      <c r="I1" s="621"/>
    </row>
    <row r="2" spans="2:9">
      <c r="B2" s="1"/>
      <c r="C2" s="1"/>
      <c r="D2" s="1"/>
      <c r="E2" s="1"/>
      <c r="F2" s="1"/>
      <c r="G2" s="1"/>
      <c r="H2" s="1"/>
    </row>
    <row r="3" spans="2:9" ht="15">
      <c r="B3" s="2" t="s">
        <v>194</v>
      </c>
      <c r="C3" s="1"/>
      <c r="D3" s="1"/>
      <c r="E3" s="1"/>
      <c r="F3" s="1"/>
      <c r="G3" s="1"/>
      <c r="H3" s="1"/>
    </row>
    <row r="4" spans="2:9" ht="15">
      <c r="B4" s="3" t="s">
        <v>218</v>
      </c>
      <c r="C4" s="1"/>
      <c r="D4" s="1"/>
      <c r="E4" s="1"/>
      <c r="F4" s="1"/>
      <c r="G4" s="1"/>
      <c r="H4" s="1"/>
    </row>
    <row r="5" spans="2:9">
      <c r="B5" s="1"/>
      <c r="C5" s="1"/>
      <c r="D5" s="1"/>
      <c r="E5" s="1"/>
      <c r="F5" s="1"/>
      <c r="G5" s="1"/>
      <c r="H5" s="1"/>
    </row>
    <row r="6" spans="2:9" ht="15">
      <c r="B6" s="622" t="s">
        <v>167</v>
      </c>
      <c r="C6" s="623"/>
      <c r="D6" s="623"/>
      <c r="E6" s="623"/>
      <c r="F6" s="623"/>
      <c r="G6" s="624"/>
      <c r="H6" s="1"/>
    </row>
    <row r="7" spans="2:9" ht="15">
      <c r="B7" s="4"/>
      <c r="C7" s="4"/>
      <c r="D7" s="4"/>
      <c r="E7" s="4"/>
      <c r="F7" s="4"/>
      <c r="G7" s="4"/>
      <c r="H7" s="4"/>
    </row>
    <row r="8" spans="2:9" ht="15">
      <c r="B8" s="626" t="s">
        <v>195</v>
      </c>
      <c r="C8" s="627"/>
      <c r="D8" s="627"/>
      <c r="E8" s="627"/>
      <c r="F8" s="627"/>
      <c r="G8" s="627"/>
      <c r="H8" s="4"/>
    </row>
    <row r="9" spans="2:9" ht="15">
      <c r="B9" s="4"/>
      <c r="C9" s="4"/>
      <c r="D9" s="4"/>
      <c r="E9" s="4"/>
      <c r="F9" s="4"/>
      <c r="G9" s="4"/>
      <c r="H9" s="4"/>
    </row>
    <row r="10" spans="2:9" ht="15">
      <c r="B10" s="628" t="s">
        <v>196</v>
      </c>
      <c r="C10" s="621"/>
      <c r="D10" s="4"/>
      <c r="E10" s="4"/>
      <c r="F10" s="4"/>
      <c r="G10" s="4"/>
      <c r="H10" s="4"/>
    </row>
    <row r="11" spans="2:9" ht="15">
      <c r="B11" s="629" t="s">
        <v>197</v>
      </c>
      <c r="C11" s="621"/>
      <c r="D11" s="621"/>
      <c r="E11" s="621"/>
      <c r="F11" s="4"/>
      <c r="G11" s="4"/>
      <c r="H11" s="4"/>
    </row>
    <row r="12" spans="2:9" ht="15">
      <c r="B12" s="4"/>
      <c r="C12" s="4"/>
      <c r="D12" s="4"/>
      <c r="E12" s="4"/>
      <c r="F12" s="4"/>
      <c r="G12" s="4"/>
      <c r="H12" s="4"/>
    </row>
    <row r="13" spans="2:9" ht="15">
      <c r="B13" s="7" t="s">
        <v>198</v>
      </c>
      <c r="C13" s="4"/>
      <c r="D13" s="4"/>
      <c r="E13" s="4"/>
      <c r="F13" s="4"/>
      <c r="G13" s="4"/>
      <c r="H13" s="4"/>
    </row>
    <row r="14" spans="2:9" ht="15">
      <c r="B14" s="4" t="s">
        <v>174</v>
      </c>
      <c r="C14" s="4"/>
      <c r="D14" s="4"/>
      <c r="E14" s="4"/>
      <c r="F14" s="4"/>
      <c r="G14" s="4"/>
      <c r="H14" s="4"/>
    </row>
    <row r="15" spans="2:9" ht="15">
      <c r="B15" s="4"/>
      <c r="C15" s="4"/>
      <c r="D15" s="4"/>
      <c r="E15" s="4"/>
      <c r="F15" s="4"/>
      <c r="G15" s="4"/>
      <c r="H15" s="4"/>
    </row>
    <row r="16" spans="2:9" ht="15">
      <c r="B16" s="625" t="s">
        <v>199</v>
      </c>
      <c r="C16" s="617"/>
      <c r="D16" s="617"/>
      <c r="E16" s="6"/>
      <c r="F16" s="6"/>
      <c r="G16" s="6"/>
      <c r="H16" s="6"/>
    </row>
    <row r="17" spans="2:8" ht="15">
      <c r="B17" s="5" t="s">
        <v>157</v>
      </c>
      <c r="C17" s="5"/>
      <c r="D17" s="5"/>
      <c r="E17" s="5"/>
      <c r="F17" s="5"/>
      <c r="G17" s="5"/>
      <c r="H17" s="5"/>
    </row>
    <row r="18" spans="2:8" ht="15">
      <c r="B18" s="5" t="s">
        <v>158</v>
      </c>
      <c r="C18" s="5"/>
      <c r="D18" s="5"/>
      <c r="E18" s="5"/>
      <c r="F18" s="5"/>
      <c r="G18" s="5"/>
      <c r="H18" s="5"/>
    </row>
    <row r="19" spans="2:8" ht="15">
      <c r="B19" s="5" t="s">
        <v>173</v>
      </c>
      <c r="C19" s="6"/>
      <c r="D19" s="6"/>
      <c r="E19" s="6"/>
      <c r="F19" s="6"/>
      <c r="G19" s="6"/>
      <c r="H19" s="6"/>
    </row>
    <row r="20" spans="2:8" ht="15">
      <c r="B20" s="442"/>
      <c r="C20" s="6"/>
      <c r="D20" s="6"/>
      <c r="E20" s="6"/>
      <c r="F20" s="6"/>
      <c r="G20" s="6"/>
      <c r="H20" s="6"/>
    </row>
    <row r="21" spans="2:8" ht="15">
      <c r="B21" s="625" t="s">
        <v>200</v>
      </c>
      <c r="C21" s="617"/>
      <c r="D21" s="6"/>
      <c r="E21" s="6"/>
      <c r="F21" s="6"/>
      <c r="G21" s="6"/>
      <c r="H21" s="6"/>
    </row>
    <row r="22" spans="2:8" ht="15">
      <c r="B22" s="617" t="s">
        <v>168</v>
      </c>
      <c r="C22" s="617"/>
      <c r="D22" s="617"/>
      <c r="E22" s="617"/>
      <c r="F22" s="6"/>
      <c r="G22" s="6"/>
      <c r="H22" s="6"/>
    </row>
    <row r="23" spans="2:8" ht="15">
      <c r="B23" s="617" t="s">
        <v>169</v>
      </c>
      <c r="C23" s="617"/>
      <c r="D23" s="617"/>
      <c r="E23" s="6"/>
      <c r="F23" s="6"/>
      <c r="G23" s="6"/>
      <c r="H23" s="6"/>
    </row>
    <row r="24" spans="2:8" ht="15">
      <c r="B24" s="617" t="s">
        <v>170</v>
      </c>
      <c r="C24" s="617"/>
      <c r="D24" s="618"/>
      <c r="E24" s="618"/>
      <c r="F24" s="6"/>
      <c r="G24" s="6"/>
      <c r="H24" s="6"/>
    </row>
    <row r="25" spans="2:8" ht="15">
      <c r="B25" s="617" t="s">
        <v>171</v>
      </c>
      <c r="C25" s="617"/>
      <c r="D25" s="6"/>
      <c r="E25" s="6"/>
      <c r="F25" s="6"/>
      <c r="G25" s="6"/>
      <c r="H25" s="6"/>
    </row>
    <row r="26" spans="2:8" ht="15">
      <c r="B26" s="617" t="s">
        <v>172</v>
      </c>
      <c r="C26" s="617"/>
      <c r="D26" s="6"/>
      <c r="E26" s="6"/>
      <c r="F26" s="6"/>
      <c r="G26" s="6"/>
      <c r="H26" s="6"/>
    </row>
    <row r="27" spans="2:8" ht="15">
      <c r="B27" s="5"/>
      <c r="C27" s="6"/>
      <c r="D27" s="6"/>
      <c r="E27" s="6"/>
      <c r="F27" s="6"/>
      <c r="G27" s="6"/>
      <c r="H27" s="6"/>
    </row>
    <row r="28" spans="2:8" ht="15">
      <c r="B28" s="617"/>
      <c r="C28" s="617"/>
      <c r="D28" s="617"/>
      <c r="E28" s="618"/>
      <c r="F28" s="618"/>
      <c r="G28" s="618"/>
      <c r="H28" s="618"/>
    </row>
    <row r="29" spans="2:8"/>
    <row r="30" spans="2:8" hidden="1"/>
    <row r="31" spans="2:8" hidden="1"/>
    <row r="32" spans="2:8" hidden="1"/>
    <row r="33" hidden="1"/>
    <row r="34" hidden="1"/>
    <row r="35" hidden="1"/>
    <row r="36" hidden="1"/>
    <row r="37" hidden="1"/>
    <row r="38" hidden="1"/>
    <row r="39"/>
  </sheetData>
  <sheetProtection algorithmName="SHA-512" hashValue="1nK1xZtjC31FEmxyVLv+dFJxy/J334off25q0RWt/n8fcyfJfYgT1mckE3ifh14UERw+jhh6ySLRkztaQzhVyQ==" saltValue="42pDNMfvmWcqPlf8bCx7tw==" spinCount="100000" sheet="1" objects="1" scenarios="1"/>
  <mergeCells count="13">
    <mergeCell ref="B24:E24"/>
    <mergeCell ref="B25:C25"/>
    <mergeCell ref="B26:C26"/>
    <mergeCell ref="B28:H28"/>
    <mergeCell ref="B1:I1"/>
    <mergeCell ref="B6:G6"/>
    <mergeCell ref="B16:D16"/>
    <mergeCell ref="B21:C21"/>
    <mergeCell ref="B22:E22"/>
    <mergeCell ref="B23:D23"/>
    <mergeCell ref="B8:G8"/>
    <mergeCell ref="B10:C10"/>
    <mergeCell ref="B11:E11"/>
  </mergeCells>
  <hyperlinks>
    <hyperlink ref="B6:E6" r:id="rId1" display="Vorliegen einer aktuelleren Version in der NWB Datenbank prüfen."/>
    <hyperlink ref="B6:F6" r:id="rId2" display="Vorliegen einer aktuelleren Version in der NWB Datenbank prüfen."/>
  </hyperlinks>
  <pageMargins left="0.7" right="0.7" top="0.78740157499999996" bottom="0.78740157499999996"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V108"/>
  <sheetViews>
    <sheetView showGridLines="0" showRowColHeaders="0" zoomScaleNormal="90" workbookViewId="0">
      <selection activeCell="C4" sqref="C4:H4"/>
    </sheetView>
  </sheetViews>
  <sheetFormatPr baseColWidth="10" defaultColWidth="0" defaultRowHeight="15" zeroHeight="1"/>
  <cols>
    <col min="1" max="1" width="1.7109375" style="337" customWidth="1"/>
    <col min="2" max="2" width="39.5703125" style="337" customWidth="1"/>
    <col min="3" max="3" width="25.28515625" style="337" customWidth="1"/>
    <col min="4" max="4" width="12.42578125" style="337" customWidth="1"/>
    <col min="5" max="5" width="25.28515625" style="337" customWidth="1"/>
    <col min="6" max="6" width="15.28515625" style="337" customWidth="1"/>
    <col min="7" max="8" width="25.28515625" style="337" customWidth="1"/>
    <col min="9" max="9" width="1.7109375" style="337" customWidth="1"/>
    <col min="10" max="16384" width="16" style="337" hidden="1"/>
  </cols>
  <sheetData>
    <row r="1" spans="1:22" s="336" customFormat="1" ht="35.1" customHeight="1">
      <c r="B1" s="619" t="s">
        <v>215</v>
      </c>
      <c r="C1" s="620"/>
      <c r="D1" s="620"/>
      <c r="E1" s="620"/>
      <c r="F1" s="620"/>
      <c r="G1" s="620"/>
      <c r="H1" s="621"/>
    </row>
    <row r="2" spans="1:22" s="336" customFormat="1" ht="13.5" customHeight="1">
      <c r="B2" s="761"/>
      <c r="C2" s="761"/>
      <c r="D2" s="761"/>
      <c r="E2" s="761"/>
      <c r="F2" s="761"/>
      <c r="G2" s="761"/>
      <c r="H2" s="761"/>
    </row>
    <row r="3" spans="1:22" ht="8.25" customHeight="1">
      <c r="A3" s="775"/>
      <c r="B3" s="775"/>
      <c r="C3" s="775"/>
      <c r="D3" s="775"/>
      <c r="E3" s="775"/>
      <c r="F3" s="775"/>
      <c r="G3" s="775"/>
      <c r="H3" s="775"/>
      <c r="I3" s="775"/>
      <c r="J3" s="775"/>
      <c r="K3" s="775"/>
      <c r="L3" s="775"/>
      <c r="M3" s="775"/>
      <c r="N3" s="775"/>
      <c r="O3" s="775"/>
      <c r="P3" s="775"/>
      <c r="Q3" s="775"/>
      <c r="R3" s="775"/>
      <c r="S3" s="775"/>
      <c r="T3" s="775"/>
      <c r="U3" s="775"/>
      <c r="V3" s="775"/>
    </row>
    <row r="4" spans="1:22" ht="15.75" customHeight="1">
      <c r="B4" s="440" t="s">
        <v>0</v>
      </c>
      <c r="C4" s="766"/>
      <c r="D4" s="767"/>
      <c r="E4" s="767"/>
      <c r="F4" s="767"/>
      <c r="G4" s="767"/>
      <c r="H4" s="768"/>
      <c r="I4" s="340"/>
    </row>
    <row r="5" spans="1:22" ht="15.75" customHeight="1">
      <c r="B5" s="341"/>
      <c r="C5" s="342"/>
      <c r="D5" s="342"/>
      <c r="E5" s="342"/>
      <c r="F5" s="342"/>
      <c r="G5" s="342"/>
      <c r="H5" s="343"/>
      <c r="I5" s="340"/>
    </row>
    <row r="6" spans="1:22" ht="15.75" customHeight="1">
      <c r="B6" s="344"/>
      <c r="C6" s="345"/>
      <c r="D6" s="345"/>
      <c r="E6" s="345"/>
      <c r="F6" s="345"/>
      <c r="G6" s="345"/>
      <c r="H6" s="346"/>
      <c r="I6" s="340"/>
    </row>
    <row r="7" spans="1:22" ht="15.75" customHeight="1">
      <c r="B7" s="344"/>
      <c r="C7" s="388" t="s">
        <v>1</v>
      </c>
      <c r="D7" s="340"/>
      <c r="E7" s="388" t="s">
        <v>2</v>
      </c>
      <c r="F7" s="340"/>
      <c r="G7" s="764" t="s">
        <v>3</v>
      </c>
      <c r="H7" s="765"/>
      <c r="I7" s="340"/>
    </row>
    <row r="8" spans="1:22" ht="15.75" customHeight="1">
      <c r="B8" s="344"/>
      <c r="C8" s="389"/>
      <c r="D8" s="345"/>
      <c r="E8" s="389"/>
      <c r="F8" s="390"/>
      <c r="G8" s="347"/>
      <c r="H8" s="346"/>
      <c r="I8" s="340"/>
    </row>
    <row r="9" spans="1:22" ht="15.75" customHeight="1">
      <c r="B9" s="344"/>
      <c r="C9" s="348"/>
      <c r="D9" s="340"/>
      <c r="E9" s="348"/>
      <c r="F9" s="345"/>
      <c r="G9" s="345"/>
      <c r="H9" s="349"/>
      <c r="I9" s="340"/>
    </row>
    <row r="10" spans="1:22" ht="15.75" customHeight="1">
      <c r="B10" s="391" t="s">
        <v>4</v>
      </c>
      <c r="C10" s="385"/>
      <c r="D10" s="340"/>
      <c r="E10" s="386"/>
      <c r="F10" s="340"/>
      <c r="G10" s="350" t="s">
        <v>86</v>
      </c>
      <c r="H10" s="387"/>
      <c r="I10" s="340"/>
    </row>
    <row r="11" spans="1:22" ht="15.75" customHeight="1">
      <c r="B11" s="344"/>
      <c r="C11" s="383"/>
      <c r="D11" s="340"/>
      <c r="E11" s="384"/>
      <c r="F11" s="340"/>
      <c r="G11" s="350"/>
      <c r="H11" s="351"/>
      <c r="I11" s="340"/>
    </row>
    <row r="12" spans="1:22" ht="15.75" customHeight="1">
      <c r="B12" s="344"/>
      <c r="C12" s="340"/>
      <c r="D12" s="340"/>
      <c r="E12" s="340" t="s">
        <v>5</v>
      </c>
      <c r="F12" s="340"/>
      <c r="G12" s="350"/>
      <c r="H12" s="352"/>
      <c r="I12" s="340"/>
    </row>
    <row r="13" spans="1:22" ht="15.75" customHeight="1">
      <c r="B13" s="391" t="s">
        <v>6</v>
      </c>
      <c r="C13" s="385"/>
      <c r="D13" s="340" t="s">
        <v>5</v>
      </c>
      <c r="E13" s="386"/>
      <c r="F13" s="340"/>
      <c r="G13" s="350"/>
      <c r="H13" s="353"/>
      <c r="I13" s="340"/>
    </row>
    <row r="14" spans="1:22" ht="15.75" customHeight="1">
      <c r="B14" s="344"/>
      <c r="C14" s="345"/>
      <c r="D14" s="345"/>
      <c r="E14" s="345"/>
      <c r="F14" s="345"/>
      <c r="G14" s="345"/>
      <c r="H14" s="343"/>
      <c r="I14" s="340"/>
    </row>
    <row r="15" spans="1:22" ht="15.75" customHeight="1">
      <c r="B15" s="354"/>
      <c r="C15" s="355"/>
      <c r="D15" s="355"/>
      <c r="E15" s="355"/>
      <c r="F15" s="355"/>
      <c r="G15" s="355"/>
      <c r="H15" s="356"/>
      <c r="I15" s="340"/>
    </row>
    <row r="16" spans="1:22" ht="15.75" customHeight="1">
      <c r="B16" s="392" t="s">
        <v>7</v>
      </c>
      <c r="C16" s="769"/>
      <c r="D16" s="770"/>
      <c r="E16" s="770"/>
      <c r="F16" s="770"/>
      <c r="G16" s="770"/>
      <c r="H16" s="771"/>
      <c r="I16" s="340"/>
    </row>
    <row r="17" spans="2:9" ht="15.75" customHeight="1">
      <c r="B17" s="393" t="s">
        <v>8</v>
      </c>
      <c r="C17" s="772"/>
      <c r="D17" s="773"/>
      <c r="E17" s="773"/>
      <c r="F17" s="773"/>
      <c r="G17" s="773"/>
      <c r="H17" s="774"/>
      <c r="I17" s="340"/>
    </row>
    <row r="18" spans="2:9" ht="15.75" customHeight="1">
      <c r="B18" s="341"/>
      <c r="C18" s="342"/>
      <c r="D18" s="342"/>
      <c r="E18" s="342"/>
      <c r="F18" s="342"/>
      <c r="G18" s="342"/>
      <c r="H18" s="343"/>
      <c r="I18" s="340"/>
    </row>
    <row r="19" spans="2:9" ht="15.75" customHeight="1">
      <c r="B19" s="345"/>
      <c r="C19" s="345"/>
      <c r="D19" s="345"/>
      <c r="E19" s="345"/>
      <c r="F19" s="345"/>
      <c r="G19" s="345"/>
      <c r="H19" s="345"/>
      <c r="I19" s="340"/>
    </row>
    <row r="20" spans="2:9" ht="15.75" customHeight="1" thickBot="1">
      <c r="B20" s="340"/>
      <c r="C20" s="340"/>
      <c r="D20" s="340"/>
      <c r="E20" s="340"/>
      <c r="F20" s="340"/>
      <c r="G20" s="340"/>
      <c r="H20" s="357"/>
      <c r="I20" s="340"/>
    </row>
    <row r="21" spans="2:9" ht="15.75" customHeight="1">
      <c r="B21" s="340"/>
      <c r="C21" s="358"/>
      <c r="D21" s="358"/>
      <c r="E21" s="358"/>
      <c r="F21" s="358"/>
      <c r="G21" s="359"/>
      <c r="H21" s="360"/>
      <c r="I21" s="340"/>
    </row>
    <row r="22" spans="2:9" ht="15.75" customHeight="1">
      <c r="B22" s="759" t="s">
        <v>148</v>
      </c>
      <c r="C22" s="762"/>
      <c r="D22" s="762"/>
      <c r="E22" s="762"/>
      <c r="F22" s="762"/>
      <c r="G22" s="763"/>
      <c r="H22" s="361" t="s">
        <v>9</v>
      </c>
      <c r="I22" s="340"/>
    </row>
    <row r="23" spans="2:9" ht="15.75" customHeight="1">
      <c r="B23" s="340"/>
      <c r="C23" s="340"/>
      <c r="D23" s="340"/>
      <c r="E23" s="340"/>
      <c r="F23" s="340"/>
      <c r="G23" s="362"/>
      <c r="H23" s="359"/>
      <c r="I23" s="340"/>
    </row>
    <row r="24" spans="2:9" ht="15.75" customHeight="1">
      <c r="B24" s="354"/>
      <c r="C24" s="355"/>
      <c r="D24" s="355"/>
      <c r="E24" s="355"/>
      <c r="F24" s="355"/>
      <c r="G24" s="363"/>
      <c r="H24" s="359"/>
      <c r="I24" s="340"/>
    </row>
    <row r="25" spans="2:9" ht="15.75" customHeight="1">
      <c r="B25" s="759" t="s">
        <v>69</v>
      </c>
      <c r="C25" s="762"/>
      <c r="D25" s="762"/>
      <c r="E25" s="762"/>
      <c r="F25" s="762"/>
      <c r="G25" s="763"/>
      <c r="H25" s="359"/>
      <c r="I25" s="340"/>
    </row>
    <row r="26" spans="2:9" ht="15.75" customHeight="1">
      <c r="B26" s="364"/>
      <c r="C26" s="345"/>
      <c r="D26" s="345"/>
      <c r="E26" s="345"/>
      <c r="F26" s="365"/>
      <c r="G26" s="359"/>
      <c r="H26" s="359"/>
      <c r="I26" s="340"/>
    </row>
    <row r="27" spans="2:9" ht="15.75" customHeight="1">
      <c r="B27" s="382" t="s">
        <v>13</v>
      </c>
      <c r="C27" s="345"/>
      <c r="D27" s="345"/>
      <c r="E27" s="345"/>
      <c r="F27" s="365"/>
      <c r="G27" s="359"/>
      <c r="H27" s="359"/>
      <c r="I27" s="340"/>
    </row>
    <row r="28" spans="2:9" ht="15.75" customHeight="1">
      <c r="B28" s="364"/>
      <c r="C28" s="345"/>
      <c r="D28" s="345"/>
      <c r="E28" s="345"/>
      <c r="F28" s="365"/>
      <c r="G28" s="359"/>
      <c r="H28" s="359"/>
      <c r="I28" s="340"/>
    </row>
    <row r="29" spans="2:9" ht="15.75" customHeight="1">
      <c r="B29" s="366" t="s">
        <v>47</v>
      </c>
      <c r="C29" s="394"/>
      <c r="D29" s="348" t="s">
        <v>48</v>
      </c>
      <c r="E29" s="348" t="s">
        <v>71</v>
      </c>
      <c r="F29" s="367">
        <v>28</v>
      </c>
      <c r="G29" s="395" t="s">
        <v>5</v>
      </c>
      <c r="H29" s="359"/>
      <c r="I29" s="340"/>
    </row>
    <row r="30" spans="2:9" ht="15.75" customHeight="1">
      <c r="B30" s="366"/>
      <c r="C30" s="345"/>
      <c r="D30" s="348"/>
      <c r="E30" s="348"/>
      <c r="F30" s="368"/>
      <c r="G30" s="369"/>
      <c r="H30" s="359"/>
      <c r="I30" s="340"/>
    </row>
    <row r="31" spans="2:9" ht="15.75" customHeight="1">
      <c r="B31" s="382" t="s">
        <v>14</v>
      </c>
      <c r="C31" s="345"/>
      <c r="D31" s="348"/>
      <c r="E31" s="345"/>
      <c r="F31" s="365"/>
      <c r="G31" s="359" t="s">
        <v>5</v>
      </c>
      <c r="H31" s="359"/>
      <c r="I31" s="340"/>
    </row>
    <row r="32" spans="2:9" ht="15.75" customHeight="1">
      <c r="B32" s="364"/>
      <c r="C32" s="345"/>
      <c r="D32" s="348"/>
      <c r="E32" s="345"/>
      <c r="F32" s="365"/>
      <c r="G32" s="359"/>
      <c r="H32" s="359"/>
      <c r="I32" s="340"/>
    </row>
    <row r="33" spans="2:9" ht="15.75" customHeight="1">
      <c r="B33" s="366"/>
      <c r="C33" s="345"/>
      <c r="D33" s="348"/>
      <c r="E33" s="348"/>
      <c r="F33" s="368"/>
      <c r="G33" s="369"/>
      <c r="H33" s="359"/>
      <c r="I33" s="340"/>
    </row>
    <row r="34" spans="2:9" ht="15.75" customHeight="1">
      <c r="B34" s="366" t="s">
        <v>128</v>
      </c>
      <c r="C34" s="394" t="s">
        <v>5</v>
      </c>
      <c r="D34" s="348" t="s">
        <v>10</v>
      </c>
      <c r="E34" s="348" t="s">
        <v>71</v>
      </c>
      <c r="F34" s="367">
        <v>14</v>
      </c>
      <c r="G34" s="395" t="s">
        <v>5</v>
      </c>
      <c r="H34" s="359"/>
      <c r="I34" s="340"/>
    </row>
    <row r="35" spans="2:9" ht="15.75" customHeight="1">
      <c r="B35" s="366"/>
      <c r="C35" s="345"/>
      <c r="D35" s="348"/>
      <c r="E35" s="348"/>
      <c r="F35" s="368"/>
      <c r="G35" s="369"/>
      <c r="H35" s="359"/>
      <c r="I35" s="340"/>
    </row>
    <row r="36" spans="2:9" ht="15.75" customHeight="1">
      <c r="B36" s="382" t="s">
        <v>15</v>
      </c>
      <c r="C36" s="345"/>
      <c r="D36" s="348"/>
      <c r="E36" s="345"/>
      <c r="F36" s="365"/>
      <c r="G36" s="359" t="s">
        <v>5</v>
      </c>
      <c r="H36" s="359"/>
      <c r="I36" s="340"/>
    </row>
    <row r="37" spans="2:9" ht="15.75" customHeight="1">
      <c r="B37" s="364"/>
      <c r="C37" s="345"/>
      <c r="D37" s="348"/>
      <c r="E37" s="345"/>
      <c r="F37" s="365"/>
      <c r="G37" s="359"/>
      <c r="H37" s="359"/>
      <c r="I37" s="340"/>
    </row>
    <row r="38" spans="2:9" ht="15.75" customHeight="1">
      <c r="B38" s="366"/>
      <c r="C38" s="345"/>
      <c r="D38" s="348"/>
      <c r="E38" s="348"/>
      <c r="F38" s="368"/>
      <c r="G38" s="369"/>
      <c r="H38" s="359"/>
      <c r="I38" s="340"/>
    </row>
    <row r="39" spans="2:9" ht="15.75" customHeight="1">
      <c r="B39" s="366" t="s">
        <v>128</v>
      </c>
      <c r="C39" s="394" t="s">
        <v>5</v>
      </c>
      <c r="D39" s="348" t="s">
        <v>10</v>
      </c>
      <c r="E39" s="348" t="s">
        <v>71</v>
      </c>
      <c r="F39" s="367">
        <v>14</v>
      </c>
      <c r="G39" s="395" t="s">
        <v>5</v>
      </c>
      <c r="H39" s="396" t="s">
        <v>5</v>
      </c>
      <c r="I39" s="340"/>
    </row>
    <row r="40" spans="2:9" ht="15.75" customHeight="1">
      <c r="B40" s="341"/>
      <c r="C40" s="342"/>
      <c r="D40" s="342"/>
      <c r="E40" s="342"/>
      <c r="F40" s="370"/>
      <c r="G40" s="371"/>
      <c r="H40" s="359"/>
      <c r="I40" s="340"/>
    </row>
    <row r="41" spans="2:9" ht="15.75" customHeight="1">
      <c r="B41" s="354"/>
      <c r="C41" s="355"/>
      <c r="D41" s="355"/>
      <c r="E41" s="355"/>
      <c r="F41" s="372"/>
      <c r="G41" s="362"/>
      <c r="H41" s="359"/>
      <c r="I41" s="340"/>
    </row>
    <row r="42" spans="2:9" ht="15.75" customHeight="1">
      <c r="B42" s="341"/>
      <c r="C42" s="342"/>
      <c r="D42" s="342"/>
      <c r="E42" s="342"/>
      <c r="F42" s="370"/>
      <c r="G42" s="371"/>
      <c r="H42" s="359"/>
      <c r="I42" s="340"/>
    </row>
    <row r="43" spans="2:9" ht="15.75" customHeight="1">
      <c r="B43" s="354"/>
      <c r="C43" s="355"/>
      <c r="D43" s="355"/>
      <c r="E43" s="355"/>
      <c r="F43" s="372"/>
      <c r="G43" s="362"/>
      <c r="H43" s="359"/>
      <c r="I43" s="340"/>
    </row>
    <row r="44" spans="2:9" ht="15.75" customHeight="1">
      <c r="B44" s="382" t="s">
        <v>38</v>
      </c>
      <c r="C44" s="345"/>
      <c r="D44" s="345"/>
      <c r="E44" s="345"/>
      <c r="F44" s="365"/>
      <c r="G44" s="359"/>
      <c r="H44" s="359"/>
      <c r="I44" s="340"/>
    </row>
    <row r="45" spans="2:9" ht="15.75" customHeight="1">
      <c r="B45" s="373"/>
      <c r="C45" s="345"/>
      <c r="D45" s="345"/>
      <c r="E45" s="345"/>
      <c r="F45" s="365"/>
      <c r="G45" s="359"/>
      <c r="H45" s="359"/>
      <c r="I45" s="340"/>
    </row>
    <row r="46" spans="2:9" ht="15.75" customHeight="1">
      <c r="B46" s="374"/>
      <c r="C46" s="375" t="s">
        <v>49</v>
      </c>
      <c r="D46" s="345"/>
      <c r="E46" s="348" t="s">
        <v>9</v>
      </c>
      <c r="F46" s="368" t="s">
        <v>5</v>
      </c>
      <c r="G46" s="395" t="s">
        <v>5</v>
      </c>
      <c r="H46" s="359"/>
      <c r="I46" s="340"/>
    </row>
    <row r="47" spans="2:9" ht="15.75" customHeight="1">
      <c r="B47" s="376"/>
      <c r="C47" s="345"/>
      <c r="D47" s="345"/>
      <c r="E47" s="348"/>
      <c r="F47" s="368"/>
      <c r="G47" s="369"/>
      <c r="H47" s="359"/>
      <c r="I47" s="340"/>
    </row>
    <row r="48" spans="2:9" ht="15.75" customHeight="1">
      <c r="B48" s="366" t="s">
        <v>50</v>
      </c>
      <c r="C48" s="394"/>
      <c r="D48" s="348" t="s">
        <v>48</v>
      </c>
      <c r="E48" s="348" t="s">
        <v>71</v>
      </c>
      <c r="F48" s="367">
        <v>5.6</v>
      </c>
      <c r="G48" s="395" t="s">
        <v>5</v>
      </c>
      <c r="H48" s="359"/>
      <c r="I48" s="340"/>
    </row>
    <row r="49" spans="1:9" ht="15.75" customHeight="1">
      <c r="B49" s="366"/>
      <c r="C49" s="345"/>
      <c r="D49" s="345"/>
      <c r="E49" s="345"/>
      <c r="F49" s="377"/>
      <c r="G49" s="359"/>
      <c r="H49" s="359"/>
      <c r="I49" s="340"/>
    </row>
    <row r="50" spans="1:9" ht="15.75" customHeight="1">
      <c r="B50" s="366" t="s">
        <v>39</v>
      </c>
      <c r="C50" s="394" t="s">
        <v>5</v>
      </c>
      <c r="D50" s="348" t="s">
        <v>11</v>
      </c>
      <c r="E50" s="348" t="s">
        <v>71</v>
      </c>
      <c r="F50" s="397">
        <v>0.3</v>
      </c>
      <c r="G50" s="395" t="s">
        <v>5</v>
      </c>
      <c r="H50" s="359"/>
      <c r="I50" s="340"/>
    </row>
    <row r="51" spans="1:9" ht="15.75" customHeight="1">
      <c r="B51" s="366"/>
      <c r="C51" s="345"/>
      <c r="D51" s="345"/>
      <c r="E51" s="348"/>
      <c r="F51" s="368"/>
      <c r="G51" s="369"/>
      <c r="H51" s="359"/>
      <c r="I51" s="340"/>
    </row>
    <row r="52" spans="1:9" ht="15.75" customHeight="1">
      <c r="B52" s="366" t="s">
        <v>12</v>
      </c>
      <c r="C52" s="394" t="s">
        <v>5</v>
      </c>
      <c r="D52" s="348"/>
      <c r="E52" s="348" t="s">
        <v>9</v>
      </c>
      <c r="F52" s="368"/>
      <c r="G52" s="395" t="s">
        <v>5</v>
      </c>
      <c r="H52" s="396" t="s">
        <v>5</v>
      </c>
      <c r="I52" s="340"/>
    </row>
    <row r="53" spans="1:9" ht="15.75" customHeight="1" thickBot="1">
      <c r="B53" s="378"/>
      <c r="C53" s="357"/>
      <c r="D53" s="357"/>
      <c r="E53" s="357"/>
      <c r="F53" s="357"/>
      <c r="G53" s="379"/>
      <c r="H53" s="359"/>
      <c r="I53" s="340"/>
    </row>
    <row r="54" spans="1:9" ht="15.75" customHeight="1">
      <c r="A54" s="339"/>
      <c r="B54" s="345"/>
      <c r="C54" s="345"/>
      <c r="D54" s="345"/>
      <c r="E54" s="345"/>
      <c r="F54" s="345"/>
      <c r="G54" s="345"/>
      <c r="H54" s="359"/>
      <c r="I54" s="340"/>
    </row>
    <row r="55" spans="1:9" ht="15.75" customHeight="1">
      <c r="A55" s="338"/>
      <c r="B55" s="759" t="s">
        <v>72</v>
      </c>
      <c r="C55" s="760"/>
      <c r="D55" s="345"/>
      <c r="E55" s="345"/>
      <c r="F55" s="345"/>
      <c r="G55" s="345"/>
      <c r="H55" s="398" t="s">
        <v>40</v>
      </c>
      <c r="I55" s="340"/>
    </row>
    <row r="56" spans="1:9" ht="15.75" customHeight="1" thickBot="1">
      <c r="A56" s="339"/>
      <c r="B56" s="380"/>
      <c r="C56" s="357"/>
      <c r="D56" s="357"/>
      <c r="E56" s="357"/>
      <c r="F56" s="357"/>
      <c r="G56" s="357"/>
      <c r="H56" s="379"/>
      <c r="I56" s="340"/>
    </row>
    <row r="57" spans="1:9" ht="21.95" customHeight="1">
      <c r="B57" s="340"/>
      <c r="C57" s="340"/>
      <c r="D57" s="340"/>
      <c r="E57" s="340"/>
      <c r="F57" s="340"/>
      <c r="G57" s="340"/>
      <c r="H57" s="340"/>
      <c r="I57" s="340"/>
    </row>
    <row r="58" spans="1:9" ht="21.95" customHeight="1">
      <c r="B58" s="340" t="s">
        <v>41</v>
      </c>
      <c r="C58" s="340"/>
      <c r="D58" s="340"/>
      <c r="E58" s="340"/>
      <c r="F58" s="340"/>
      <c r="G58" s="340"/>
      <c r="H58" s="340"/>
      <c r="I58" s="340"/>
    </row>
    <row r="59" spans="1:9" ht="21.95" customHeight="1">
      <c r="B59" s="340"/>
      <c r="C59" s="340"/>
      <c r="D59" s="340"/>
      <c r="E59" s="340"/>
      <c r="F59" s="340"/>
      <c r="G59" s="340"/>
      <c r="H59" s="340"/>
      <c r="I59" s="340"/>
    </row>
    <row r="60" spans="1:9" ht="21.95" customHeight="1">
      <c r="B60" s="340"/>
      <c r="C60" s="340"/>
      <c r="D60" s="340"/>
      <c r="E60" s="340"/>
      <c r="F60" s="340"/>
      <c r="G60" s="340"/>
      <c r="H60" s="340"/>
      <c r="I60" s="340"/>
    </row>
    <row r="61" spans="1:9" ht="21.95" customHeight="1">
      <c r="B61" s="340" t="s">
        <v>42</v>
      </c>
      <c r="C61" s="381" t="s">
        <v>43</v>
      </c>
      <c r="D61" s="340" t="s">
        <v>42</v>
      </c>
      <c r="E61" s="340"/>
      <c r="F61" s="340" t="s">
        <v>5</v>
      </c>
      <c r="G61" s="340" t="s">
        <v>52</v>
      </c>
      <c r="H61" s="340"/>
      <c r="I61" s="340"/>
    </row>
    <row r="62" spans="1:9" ht="21.95" customHeight="1">
      <c r="B62" s="358" t="s">
        <v>45</v>
      </c>
      <c r="C62" s="340" t="s">
        <v>5</v>
      </c>
      <c r="D62" s="358" t="s">
        <v>1</v>
      </c>
      <c r="E62" s="358"/>
      <c r="F62" s="340"/>
      <c r="G62" s="381" t="s">
        <v>46</v>
      </c>
      <c r="H62" s="358"/>
      <c r="I62" s="340"/>
    </row>
    <row r="63" spans="1:9" ht="21.95" customHeight="1">
      <c r="B63" s="340"/>
      <c r="C63" s="340"/>
      <c r="D63" s="340"/>
      <c r="E63" s="340"/>
      <c r="F63" s="340"/>
      <c r="G63" s="340"/>
      <c r="H63" s="340"/>
      <c r="I63" s="340"/>
    </row>
    <row r="64" spans="1:9" ht="21.95" hidden="1" customHeight="1">
      <c r="B64" s="340"/>
      <c r="C64" s="340"/>
      <c r="D64" s="340"/>
      <c r="E64" s="340"/>
      <c r="F64" s="340"/>
      <c r="G64" s="340"/>
      <c r="H64" s="340"/>
      <c r="I64" s="340"/>
    </row>
    <row r="65" spans="2:9" ht="21.95" hidden="1" customHeight="1">
      <c r="B65" s="340"/>
      <c r="C65" s="340"/>
      <c r="D65" s="340"/>
      <c r="E65" s="340"/>
      <c r="F65" s="340"/>
      <c r="G65" s="340"/>
      <c r="H65" s="340"/>
      <c r="I65" s="340"/>
    </row>
    <row r="66" spans="2:9" ht="15.75" hidden="1">
      <c r="B66" s="340"/>
      <c r="C66" s="340"/>
      <c r="D66" s="340"/>
      <c r="E66" s="340"/>
      <c r="F66" s="340"/>
      <c r="G66" s="340"/>
      <c r="H66" s="340"/>
      <c r="I66" s="340"/>
    </row>
    <row r="67" spans="2:9" ht="15.75" hidden="1">
      <c r="B67" s="340"/>
      <c r="C67" s="340"/>
      <c r="D67" s="340"/>
      <c r="E67" s="340"/>
      <c r="F67" s="340"/>
      <c r="G67" s="340"/>
      <c r="H67" s="340"/>
      <c r="I67" s="340"/>
    </row>
    <row r="68" spans="2:9" ht="15.75" hidden="1">
      <c r="B68" s="340"/>
      <c r="C68" s="340"/>
      <c r="D68" s="340"/>
      <c r="E68" s="340"/>
      <c r="F68" s="340"/>
      <c r="G68" s="340"/>
      <c r="H68" s="340"/>
      <c r="I68" s="340"/>
    </row>
    <row r="69" spans="2:9" ht="15.75" hidden="1">
      <c r="B69" s="340"/>
      <c r="C69" s="340"/>
      <c r="D69" s="340"/>
      <c r="E69" s="340"/>
      <c r="F69" s="340"/>
      <c r="G69" s="340"/>
      <c r="H69" s="340"/>
      <c r="I69" s="340"/>
    </row>
    <row r="70" spans="2:9" ht="15.75" hidden="1">
      <c r="B70" s="340"/>
      <c r="C70" s="340"/>
      <c r="D70" s="340"/>
      <c r="E70" s="340"/>
      <c r="F70" s="340"/>
      <c r="G70" s="340"/>
      <c r="H70" s="340"/>
      <c r="I70" s="340"/>
    </row>
    <row r="71" spans="2:9" ht="15.75" hidden="1">
      <c r="B71" s="340"/>
      <c r="C71" s="340"/>
      <c r="D71" s="340"/>
      <c r="E71" s="340"/>
      <c r="F71" s="340"/>
      <c r="G71" s="340"/>
      <c r="H71" s="340"/>
      <c r="I71" s="340"/>
    </row>
    <row r="72" spans="2:9" ht="15.75" hidden="1">
      <c r="B72" s="340"/>
      <c r="C72" s="340"/>
      <c r="D72" s="340"/>
      <c r="E72" s="340"/>
      <c r="F72" s="340"/>
      <c r="G72" s="340"/>
      <c r="H72" s="340"/>
      <c r="I72" s="340"/>
    </row>
    <row r="73" spans="2:9" ht="15.75" hidden="1">
      <c r="B73" s="340"/>
      <c r="C73" s="340"/>
      <c r="D73" s="340"/>
      <c r="E73" s="340"/>
      <c r="F73" s="340"/>
      <c r="G73" s="340"/>
      <c r="H73" s="340"/>
      <c r="I73" s="340"/>
    </row>
    <row r="74" spans="2:9" ht="15.75" hidden="1">
      <c r="B74" s="340"/>
      <c r="C74" s="340"/>
      <c r="D74" s="340"/>
      <c r="E74" s="340"/>
      <c r="F74" s="340"/>
      <c r="G74" s="340"/>
      <c r="H74" s="340"/>
      <c r="I74" s="340"/>
    </row>
    <row r="75" spans="2:9" ht="15.75" hidden="1">
      <c r="B75" s="340"/>
      <c r="C75" s="340"/>
      <c r="D75" s="340"/>
      <c r="E75" s="340"/>
      <c r="F75" s="340"/>
      <c r="G75" s="340"/>
      <c r="H75" s="340"/>
      <c r="I75" s="340"/>
    </row>
    <row r="76" spans="2:9" ht="15.75" hidden="1">
      <c r="B76" s="340"/>
      <c r="C76" s="340"/>
      <c r="D76" s="340"/>
      <c r="E76" s="340"/>
      <c r="F76" s="340"/>
      <c r="G76" s="340"/>
      <c r="H76" s="340"/>
      <c r="I76" s="340"/>
    </row>
    <row r="77" spans="2:9" ht="15.75" hidden="1">
      <c r="B77" s="340"/>
      <c r="C77" s="340"/>
      <c r="D77" s="340"/>
      <c r="E77" s="340"/>
      <c r="F77" s="340"/>
      <c r="G77" s="340"/>
      <c r="H77" s="340"/>
      <c r="I77" s="340"/>
    </row>
    <row r="78" spans="2:9" ht="15.75" hidden="1">
      <c r="B78" s="340"/>
      <c r="C78" s="340"/>
      <c r="D78" s="340"/>
      <c r="E78" s="340"/>
      <c r="F78" s="340"/>
      <c r="G78" s="340"/>
      <c r="H78" s="340"/>
      <c r="I78" s="340"/>
    </row>
    <row r="79" spans="2:9" ht="15.75" hidden="1">
      <c r="B79" s="340"/>
      <c r="C79" s="340"/>
      <c r="D79" s="340"/>
      <c r="E79" s="340"/>
      <c r="F79" s="340"/>
      <c r="G79" s="340"/>
      <c r="H79" s="340"/>
      <c r="I79" s="340"/>
    </row>
    <row r="80" spans="2:9" ht="15.75" hidden="1">
      <c r="B80" s="340"/>
      <c r="C80" s="340"/>
      <c r="D80" s="340"/>
      <c r="E80" s="340"/>
      <c r="F80" s="340"/>
      <c r="G80" s="340"/>
      <c r="H80" s="340"/>
      <c r="I80" s="340"/>
    </row>
    <row r="81" spans="2:9" ht="15.75" hidden="1">
      <c r="B81" s="340"/>
      <c r="C81" s="340"/>
      <c r="D81" s="340"/>
      <c r="E81" s="340"/>
      <c r="F81" s="340"/>
      <c r="G81" s="340"/>
      <c r="H81" s="340"/>
      <c r="I81" s="340"/>
    </row>
    <row r="82" spans="2:9" ht="15.75" hidden="1">
      <c r="B82" s="340"/>
      <c r="C82" s="340"/>
      <c r="D82" s="340"/>
      <c r="E82" s="340"/>
      <c r="F82" s="340"/>
      <c r="G82" s="340"/>
      <c r="H82" s="340"/>
      <c r="I82" s="340"/>
    </row>
    <row r="83" spans="2:9" ht="15.75" hidden="1">
      <c r="B83" s="340"/>
      <c r="C83" s="340"/>
      <c r="D83" s="340"/>
      <c r="E83" s="340"/>
      <c r="F83" s="340"/>
      <c r="G83" s="340"/>
      <c r="H83" s="340"/>
      <c r="I83" s="340"/>
    </row>
    <row r="84" spans="2:9" ht="15.75" hidden="1">
      <c r="B84" s="340"/>
      <c r="C84" s="340"/>
      <c r="D84" s="340"/>
      <c r="E84" s="340"/>
      <c r="F84" s="340"/>
      <c r="G84" s="340"/>
      <c r="H84" s="340"/>
      <c r="I84" s="340"/>
    </row>
    <row r="85" spans="2:9" ht="15.75" hidden="1">
      <c r="B85" s="340"/>
      <c r="C85" s="340"/>
      <c r="D85" s="340"/>
      <c r="E85" s="340"/>
      <c r="F85" s="340"/>
      <c r="G85" s="340"/>
      <c r="H85" s="340"/>
      <c r="I85" s="340"/>
    </row>
    <row r="86" spans="2:9" ht="15.75" hidden="1">
      <c r="B86" s="340"/>
      <c r="C86" s="340"/>
      <c r="D86" s="340"/>
      <c r="E86" s="340"/>
      <c r="F86" s="340"/>
      <c r="G86" s="340"/>
      <c r="H86" s="340"/>
      <c r="I86" s="340"/>
    </row>
    <row r="87" spans="2:9" ht="15.75" hidden="1">
      <c r="B87" s="340"/>
      <c r="C87" s="340"/>
      <c r="D87" s="340"/>
      <c r="E87" s="340"/>
      <c r="F87" s="340"/>
      <c r="G87" s="340"/>
      <c r="H87" s="340"/>
      <c r="I87" s="340"/>
    </row>
    <row r="88" spans="2:9" ht="15.75" hidden="1">
      <c r="B88" s="340"/>
      <c r="C88" s="340"/>
      <c r="D88" s="340"/>
      <c r="E88" s="340"/>
      <c r="F88" s="340"/>
      <c r="G88" s="340"/>
      <c r="H88" s="340"/>
      <c r="I88" s="340"/>
    </row>
    <row r="89" spans="2:9" ht="15.75" hidden="1">
      <c r="B89" s="340"/>
      <c r="C89" s="340"/>
      <c r="D89" s="340"/>
      <c r="E89" s="340"/>
      <c r="F89" s="340"/>
      <c r="G89" s="340"/>
      <c r="H89" s="340"/>
      <c r="I89" s="340"/>
    </row>
    <row r="90" spans="2:9" ht="15.75" hidden="1">
      <c r="B90" s="340"/>
      <c r="C90" s="340"/>
      <c r="D90" s="340"/>
      <c r="E90" s="340"/>
      <c r="F90" s="340"/>
      <c r="G90" s="340"/>
      <c r="H90" s="340"/>
      <c r="I90" s="340"/>
    </row>
    <row r="91" spans="2:9" ht="15.75" hidden="1">
      <c r="B91" s="340"/>
      <c r="C91" s="340"/>
      <c r="D91" s="340"/>
      <c r="E91" s="340"/>
      <c r="F91" s="340"/>
      <c r="G91" s="340"/>
      <c r="H91" s="340"/>
      <c r="I91" s="340"/>
    </row>
    <row r="92" spans="2:9" ht="15.75" hidden="1">
      <c r="B92" s="340"/>
      <c r="C92" s="340"/>
      <c r="D92" s="340"/>
      <c r="E92" s="340"/>
      <c r="F92" s="340"/>
      <c r="G92" s="340"/>
      <c r="H92" s="340"/>
      <c r="I92" s="340"/>
    </row>
    <row r="93" spans="2:9" ht="15.75" hidden="1">
      <c r="B93" s="340"/>
      <c r="C93" s="340"/>
      <c r="D93" s="340"/>
      <c r="E93" s="340"/>
      <c r="F93" s="340"/>
      <c r="G93" s="340"/>
      <c r="H93" s="340"/>
      <c r="I93" s="340"/>
    </row>
    <row r="94" spans="2:9" ht="15.75" hidden="1">
      <c r="B94" s="340"/>
      <c r="C94" s="340"/>
      <c r="D94" s="340"/>
      <c r="E94" s="340"/>
      <c r="F94" s="340"/>
      <c r="G94" s="340"/>
      <c r="H94" s="340"/>
      <c r="I94" s="340"/>
    </row>
    <row r="95" spans="2:9" ht="15.75" hidden="1">
      <c r="B95" s="340"/>
      <c r="C95" s="340"/>
      <c r="D95" s="340"/>
      <c r="E95" s="340"/>
      <c r="F95" s="340"/>
      <c r="G95" s="340"/>
      <c r="H95" s="340"/>
      <c r="I95" s="340"/>
    </row>
    <row r="96" spans="2:9" ht="15.75" hidden="1">
      <c r="B96" s="340"/>
      <c r="C96" s="340"/>
      <c r="D96" s="340"/>
      <c r="E96" s="340"/>
      <c r="F96" s="340"/>
      <c r="G96" s="340"/>
      <c r="H96" s="340"/>
      <c r="I96" s="340"/>
    </row>
    <row r="97" spans="2:9" ht="15.75" hidden="1">
      <c r="B97" s="340"/>
      <c r="C97" s="340"/>
      <c r="D97" s="340"/>
      <c r="E97" s="340"/>
      <c r="F97" s="340"/>
      <c r="G97" s="340"/>
      <c r="H97" s="340"/>
      <c r="I97" s="340"/>
    </row>
    <row r="98" spans="2:9" ht="15.75" hidden="1">
      <c r="B98" s="340"/>
      <c r="C98" s="340"/>
      <c r="D98" s="340"/>
      <c r="E98" s="340"/>
      <c r="F98" s="340"/>
      <c r="G98" s="340"/>
      <c r="H98" s="340"/>
      <c r="I98" s="340"/>
    </row>
    <row r="99" spans="2:9" hidden="1"/>
    <row r="100" spans="2:9" hidden="1"/>
    <row r="101" spans="2:9" hidden="1"/>
    <row r="102" spans="2:9" hidden="1"/>
    <row r="103" spans="2:9" hidden="1"/>
    <row r="104" spans="2:9" hidden="1"/>
    <row r="105" spans="2:9" hidden="1"/>
    <row r="106" spans="2:9" hidden="1"/>
    <row r="107" spans="2:9"/>
    <row r="108" spans="2:9"/>
  </sheetData>
  <sheetProtection algorithmName="SHA-512" hashValue="Nj4hnkQtXvrXHyajn0k4eV6amDBsCLLHoVx2cE9G9O3EB1jiLb0u/Cob+JHdiOo0JW3+qXZs9PSjwxuyW8SCfA==" saltValue="w12e2pFuH8O8FxfH7eX6aA==" spinCount="100000" sheet="1" objects="1" scenarios="1" selectLockedCells="1"/>
  <mergeCells count="10">
    <mergeCell ref="B55:C55"/>
    <mergeCell ref="B2:H2"/>
    <mergeCell ref="B1:H1"/>
    <mergeCell ref="B22:G22"/>
    <mergeCell ref="G7:H7"/>
    <mergeCell ref="B25:G25"/>
    <mergeCell ref="C4:H4"/>
    <mergeCell ref="C16:H16"/>
    <mergeCell ref="C17:H17"/>
    <mergeCell ref="A3:V3"/>
  </mergeCells>
  <phoneticPr fontId="4" type="noConversion"/>
  <dataValidations count="2">
    <dataValidation type="date" allowBlank="1" showInputMessage="1" showErrorMessage="1" errorTitle="Hinweis zur Eingabe" error="Sie haben ein Datum erfasst, welches nicht dem erforderlichen Datumsformat entspricht, z.B. 01.01.2022 oder außerhalb des Jahres 2022 liegt._x000a__x000a_Bitte berichtigen Sie Ihre Eingabe." sqref="C13 C10">
      <formula1>44562</formula1>
      <formula2>44936</formula2>
    </dataValidation>
    <dataValidation type="time" allowBlank="1" showInputMessage="1" showErrorMessage="1" errorTitle="Hinweis zur Eingabe" error="Bitte geben Sie die Uhrzeit mit Doppelpunkt ein; z.B. 15:00." sqref="E10 E13">
      <formula1>0</formula1>
      <formula2>0.999305555555556</formula2>
    </dataValidation>
  </dataValidations>
  <printOptions horizontalCentered="1" verticalCentered="1"/>
  <pageMargins left="0.78740157480314965" right="0.19685039370078741" top="0.19685039370078741" bottom="0.39370078740157483" header="0" footer="0"/>
  <pageSetup paperSize="9" scale="55" orientation="portrait" horizontalDpi="4294967292"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J48"/>
  <sheetViews>
    <sheetView showGridLines="0" showRowColHeaders="0" zoomScaleNormal="100" zoomScalePageLayoutView="75" workbookViewId="0">
      <selection activeCell="D5" sqref="D5:I5"/>
    </sheetView>
  </sheetViews>
  <sheetFormatPr baseColWidth="10" defaultColWidth="0" defaultRowHeight="15" zeroHeight="1"/>
  <cols>
    <col min="1" max="1" width="1.7109375" style="399" customWidth="1"/>
    <col min="2" max="2" width="26.140625" style="399" customWidth="1"/>
    <col min="3" max="3" width="22.28515625" style="399" customWidth="1"/>
    <col min="4" max="4" width="27.7109375" style="399" customWidth="1"/>
    <col min="5" max="5" width="13.140625" style="399" customWidth="1"/>
    <col min="6" max="6" width="15.5703125" style="399" customWidth="1"/>
    <col min="7" max="7" width="16.7109375" style="399" customWidth="1"/>
    <col min="8" max="8" width="19.28515625" style="399" customWidth="1"/>
    <col min="9" max="9" width="25.28515625" style="399" customWidth="1"/>
    <col min="10" max="10" width="1.7109375" style="399" customWidth="1"/>
    <col min="11" max="16384" width="13.28515625" style="399" hidden="1"/>
  </cols>
  <sheetData>
    <row r="1" spans="2:9" ht="35.1" customHeight="1">
      <c r="B1" s="619" t="s">
        <v>216</v>
      </c>
      <c r="C1" s="620"/>
      <c r="D1" s="620"/>
      <c r="E1" s="620"/>
      <c r="F1" s="620"/>
      <c r="G1" s="620"/>
      <c r="H1" s="621"/>
      <c r="I1" s="621"/>
    </row>
    <row r="2" spans="2:9" ht="13.5" customHeight="1">
      <c r="B2" s="400"/>
      <c r="C2" s="400"/>
      <c r="D2" s="400"/>
      <c r="E2" s="400"/>
      <c r="F2" s="400"/>
      <c r="G2" s="400"/>
      <c r="H2" s="400"/>
      <c r="I2" s="400"/>
    </row>
    <row r="3" spans="2:9" ht="8.25" customHeight="1">
      <c r="B3" s="401"/>
      <c r="C3" s="401"/>
      <c r="D3" s="401"/>
      <c r="E3" s="401"/>
      <c r="F3" s="401"/>
      <c r="G3" s="401"/>
      <c r="H3" s="401"/>
      <c r="I3" s="401"/>
    </row>
    <row r="4" spans="2:9" ht="18" customHeight="1">
      <c r="B4" s="402"/>
      <c r="C4" s="403"/>
      <c r="D4" s="403"/>
      <c r="E4" s="403"/>
      <c r="F4" s="403"/>
      <c r="G4" s="403"/>
      <c r="H4" s="403"/>
      <c r="I4" s="404"/>
    </row>
    <row r="5" spans="2:9" ht="15.75" customHeight="1">
      <c r="B5" s="422" t="s">
        <v>0</v>
      </c>
      <c r="C5" s="405"/>
      <c r="D5" s="777"/>
      <c r="E5" s="778"/>
      <c r="F5" s="778"/>
      <c r="G5" s="778"/>
      <c r="H5" s="778"/>
      <c r="I5" s="779"/>
    </row>
    <row r="6" spans="2:9" ht="4.9000000000000004" customHeight="1">
      <c r="B6" s="406"/>
      <c r="C6" s="407"/>
      <c r="D6" s="407"/>
      <c r="E6" s="407"/>
      <c r="F6" s="407"/>
      <c r="G6" s="407"/>
      <c r="H6" s="407"/>
      <c r="I6" s="408"/>
    </row>
    <row r="7" spans="2:9" ht="4.9000000000000004" customHeight="1">
      <c r="B7" s="402"/>
      <c r="C7" s="403"/>
      <c r="D7" s="403"/>
      <c r="E7" s="403"/>
      <c r="F7" s="403"/>
      <c r="G7" s="403"/>
      <c r="H7" s="403"/>
      <c r="I7" s="404"/>
    </row>
    <row r="8" spans="2:9" ht="15.75">
      <c r="B8" s="402"/>
      <c r="C8" s="403"/>
      <c r="D8" s="331" t="s">
        <v>1</v>
      </c>
      <c r="E8" s="412"/>
      <c r="F8" s="331" t="s">
        <v>2</v>
      </c>
      <c r="G8" s="412"/>
      <c r="H8" s="780" t="s">
        <v>3</v>
      </c>
      <c r="I8" s="781"/>
    </row>
    <row r="9" spans="2:9" ht="7.15" customHeight="1">
      <c r="B9" s="402"/>
      <c r="C9" s="403"/>
      <c r="D9" s="417"/>
      <c r="E9" s="403"/>
      <c r="F9" s="417"/>
      <c r="G9" s="418"/>
      <c r="H9" s="409"/>
      <c r="I9" s="410"/>
    </row>
    <row r="10" spans="2:9" ht="7.15" customHeight="1">
      <c r="B10" s="402"/>
      <c r="C10" s="403"/>
      <c r="D10" s="411"/>
      <c r="E10" s="412"/>
      <c r="F10" s="411"/>
      <c r="G10" s="403"/>
      <c r="H10" s="403"/>
      <c r="I10" s="404"/>
    </row>
    <row r="11" spans="2:9" ht="15.75" customHeight="1">
      <c r="B11" s="437" t="s">
        <v>4</v>
      </c>
      <c r="C11" s="403"/>
      <c r="D11" s="430"/>
      <c r="E11" s="412"/>
      <c r="F11" s="431"/>
      <c r="G11" s="412"/>
      <c r="H11" s="423" t="s">
        <v>86</v>
      </c>
      <c r="I11" s="432"/>
    </row>
    <row r="12" spans="2:9" ht="15.75" customHeight="1">
      <c r="B12" s="402"/>
      <c r="C12" s="412"/>
      <c r="D12" s="412"/>
      <c r="E12" s="412"/>
      <c r="F12" s="412" t="s">
        <v>5</v>
      </c>
      <c r="G12" s="412"/>
      <c r="H12" s="423"/>
      <c r="I12" s="424"/>
    </row>
    <row r="13" spans="2:9" ht="15.75" customHeight="1">
      <c r="B13" s="437" t="s">
        <v>6</v>
      </c>
      <c r="C13" s="403"/>
      <c r="D13" s="433"/>
      <c r="E13" s="412" t="s">
        <v>5</v>
      </c>
      <c r="F13" s="431"/>
      <c r="G13" s="412"/>
      <c r="H13" s="423"/>
      <c r="I13" s="425"/>
    </row>
    <row r="14" spans="2:9" ht="4.9000000000000004" customHeight="1">
      <c r="B14" s="406"/>
      <c r="C14" s="407"/>
      <c r="D14" s="407"/>
      <c r="E14" s="407"/>
      <c r="F14" s="407"/>
      <c r="G14" s="407"/>
      <c r="H14" s="407"/>
      <c r="I14" s="408"/>
    </row>
    <row r="15" spans="2:9" ht="4.9000000000000004" customHeight="1">
      <c r="B15" s="402"/>
      <c r="C15" s="403"/>
      <c r="D15" s="403"/>
      <c r="E15" s="403"/>
      <c r="F15" s="403"/>
      <c r="G15" s="403"/>
      <c r="H15" s="403"/>
      <c r="I15" s="404"/>
    </row>
    <row r="16" spans="2:9" ht="15.75">
      <c r="B16" s="438" t="s">
        <v>7</v>
      </c>
      <c r="C16" s="419"/>
      <c r="D16" s="782"/>
      <c r="E16" s="783"/>
      <c r="F16" s="783"/>
      <c r="G16" s="783"/>
      <c r="H16" s="783"/>
      <c r="I16" s="784"/>
    </row>
    <row r="17" spans="2:9" ht="15.75">
      <c r="B17" s="439" t="s">
        <v>8</v>
      </c>
      <c r="C17" s="420"/>
      <c r="D17" s="785"/>
      <c r="E17" s="786"/>
      <c r="F17" s="786"/>
      <c r="G17" s="786"/>
      <c r="H17" s="786"/>
      <c r="I17" s="787"/>
    </row>
    <row r="18" spans="2:9" ht="4.9000000000000004" customHeight="1">
      <c r="B18" s="406"/>
      <c r="C18" s="407"/>
      <c r="D18" s="407"/>
      <c r="E18" s="407"/>
      <c r="F18" s="407"/>
      <c r="G18" s="407"/>
      <c r="H18" s="407"/>
      <c r="I18" s="408"/>
    </row>
    <row r="19" spans="2:9" ht="16.5" thickBot="1">
      <c r="B19" s="412"/>
      <c r="C19" s="412"/>
      <c r="D19" s="412"/>
      <c r="E19" s="412"/>
      <c r="F19" s="412"/>
      <c r="G19" s="412"/>
      <c r="H19" s="412"/>
      <c r="I19" s="412"/>
    </row>
    <row r="20" spans="2:9" ht="15.75">
      <c r="B20" s="412"/>
      <c r="C20" s="413"/>
      <c r="D20" s="413"/>
      <c r="E20" s="413"/>
      <c r="F20" s="413"/>
      <c r="G20" s="413"/>
      <c r="H20" s="412"/>
      <c r="I20" s="414"/>
    </row>
    <row r="21" spans="2:9" ht="15.75">
      <c r="B21" s="426" t="s">
        <v>69</v>
      </c>
      <c r="C21" s="409"/>
      <c r="D21" s="409"/>
      <c r="E21" s="409"/>
      <c r="F21" s="421"/>
      <c r="G21" s="413"/>
      <c r="H21" s="413"/>
      <c r="I21" s="427" t="s">
        <v>9</v>
      </c>
    </row>
    <row r="22" spans="2:9" ht="4.9000000000000004" customHeight="1">
      <c r="B22" s="407"/>
      <c r="C22" s="407"/>
      <c r="D22" s="407"/>
      <c r="E22" s="407"/>
      <c r="F22" s="407"/>
      <c r="G22" s="407"/>
      <c r="H22" s="407"/>
      <c r="I22" s="415"/>
    </row>
    <row r="23" spans="2:9" ht="15.75">
      <c r="B23" s="402"/>
      <c r="C23" s="403"/>
      <c r="D23" s="403"/>
      <c r="E23" s="403"/>
      <c r="F23" s="403"/>
      <c r="G23" s="403"/>
      <c r="H23" s="403"/>
      <c r="I23" s="415"/>
    </row>
    <row r="24" spans="2:9" ht="15.75" customHeight="1">
      <c r="B24" s="437" t="s">
        <v>13</v>
      </c>
      <c r="C24" s="423" t="s">
        <v>53</v>
      </c>
      <c r="D24" s="434"/>
      <c r="E24" s="403" t="s">
        <v>25</v>
      </c>
      <c r="F24" s="411" t="s">
        <v>70</v>
      </c>
      <c r="G24" s="428">
        <v>28</v>
      </c>
      <c r="H24" s="435"/>
      <c r="I24" s="415"/>
    </row>
    <row r="25" spans="2:9" ht="15.75">
      <c r="B25" s="402"/>
      <c r="C25" s="403"/>
      <c r="D25" s="403"/>
      <c r="E25" s="403"/>
      <c r="F25" s="403"/>
      <c r="G25" s="403"/>
      <c r="H25" s="403" t="s">
        <v>5</v>
      </c>
      <c r="I25" s="415"/>
    </row>
    <row r="26" spans="2:9" ht="15.75" customHeight="1">
      <c r="B26" s="437" t="s">
        <v>14</v>
      </c>
      <c r="C26" s="423" t="s">
        <v>128</v>
      </c>
      <c r="D26" s="434"/>
      <c r="E26" s="403" t="s">
        <v>10</v>
      </c>
      <c r="F26" s="411" t="s">
        <v>70</v>
      </c>
      <c r="G26" s="428">
        <v>14</v>
      </c>
      <c r="H26" s="435"/>
      <c r="I26" s="415"/>
    </row>
    <row r="27" spans="2:9" ht="15.75">
      <c r="B27" s="402"/>
      <c r="C27" s="403"/>
      <c r="D27" s="403"/>
      <c r="E27" s="403"/>
      <c r="F27" s="403"/>
      <c r="G27" s="403"/>
      <c r="H27" s="403" t="s">
        <v>5</v>
      </c>
      <c r="I27" s="415"/>
    </row>
    <row r="28" spans="2:9" ht="15.75" customHeight="1">
      <c r="B28" s="437" t="s">
        <v>15</v>
      </c>
      <c r="C28" s="423" t="s">
        <v>128</v>
      </c>
      <c r="D28" s="434"/>
      <c r="E28" s="403" t="s">
        <v>10</v>
      </c>
      <c r="F28" s="411" t="s">
        <v>70</v>
      </c>
      <c r="G28" s="428">
        <v>14</v>
      </c>
      <c r="H28" s="435"/>
      <c r="I28" s="436"/>
    </row>
    <row r="29" spans="2:9" ht="4.9000000000000004" customHeight="1" thickBot="1">
      <c r="B29" s="406"/>
      <c r="C29" s="407"/>
      <c r="D29" s="407"/>
      <c r="E29" s="407"/>
      <c r="F29" s="407"/>
      <c r="G29" s="407"/>
      <c r="H29" s="407"/>
      <c r="I29" s="416"/>
    </row>
    <row r="30" spans="2:9" ht="4.9000000000000004" customHeight="1">
      <c r="B30" s="412"/>
      <c r="C30" s="412"/>
      <c r="D30" s="412"/>
      <c r="E30" s="412"/>
      <c r="F30" s="412"/>
      <c r="G30" s="412"/>
      <c r="H30" s="412"/>
      <c r="I30" s="412"/>
    </row>
    <row r="31" spans="2:9" ht="15.75">
      <c r="B31" s="412" t="s">
        <v>54</v>
      </c>
      <c r="C31" s="412"/>
      <c r="D31" s="412"/>
      <c r="E31" s="412"/>
      <c r="F31" s="412"/>
      <c r="G31" s="412"/>
      <c r="H31" s="412"/>
      <c r="I31" s="412"/>
    </row>
    <row r="32" spans="2:9" ht="15.75">
      <c r="B32" s="412"/>
      <c r="C32" s="412"/>
      <c r="D32" s="412"/>
      <c r="E32" s="412"/>
      <c r="F32" s="412"/>
      <c r="G32" s="412"/>
      <c r="H32" s="412"/>
      <c r="I32" s="412"/>
    </row>
    <row r="33" spans="2:9" ht="15.75">
      <c r="B33" s="412"/>
      <c r="C33" s="412"/>
      <c r="D33" s="412"/>
      <c r="E33" s="412"/>
      <c r="F33" s="412"/>
      <c r="G33" s="412"/>
      <c r="H33" s="412"/>
      <c r="I33" s="412"/>
    </row>
    <row r="34" spans="2:9" ht="15.75">
      <c r="B34" s="412"/>
      <c r="C34" s="412"/>
      <c r="D34" s="412"/>
      <c r="E34" s="412"/>
      <c r="F34" s="412"/>
      <c r="G34" s="412"/>
      <c r="H34" s="412"/>
      <c r="I34" s="412"/>
    </row>
    <row r="35" spans="2:9" ht="15.75">
      <c r="B35" s="776" t="s">
        <v>42</v>
      </c>
      <c r="C35" s="776"/>
      <c r="D35" s="429" t="s">
        <v>43</v>
      </c>
      <c r="E35" s="412" t="s">
        <v>42</v>
      </c>
      <c r="F35" s="412"/>
      <c r="G35" s="412" t="s">
        <v>5</v>
      </c>
      <c r="H35" s="776" t="s">
        <v>44</v>
      </c>
      <c r="I35" s="776"/>
    </row>
    <row r="36" spans="2:9" ht="15.75">
      <c r="B36" s="413" t="s">
        <v>45</v>
      </c>
      <c r="C36" s="413"/>
      <c r="D36" s="412" t="s">
        <v>5</v>
      </c>
      <c r="E36" s="413" t="s">
        <v>1</v>
      </c>
      <c r="F36" s="413"/>
      <c r="G36" s="412"/>
      <c r="H36" s="413" t="s">
        <v>46</v>
      </c>
      <c r="I36" s="413"/>
    </row>
    <row r="37" spans="2:9" ht="15.75" hidden="1">
      <c r="B37" s="412"/>
      <c r="C37" s="412"/>
      <c r="D37" s="412"/>
      <c r="E37" s="412"/>
      <c r="F37" s="412"/>
      <c r="G37" s="412"/>
      <c r="H37" s="412"/>
      <c r="I37" s="412"/>
    </row>
    <row r="38" spans="2:9" ht="15.75" hidden="1">
      <c r="B38" s="412"/>
      <c r="C38" s="412"/>
      <c r="D38" s="412"/>
      <c r="E38" s="412"/>
      <c r="F38" s="412"/>
      <c r="G38" s="412"/>
      <c r="H38" s="412"/>
      <c r="I38" s="412"/>
    </row>
    <row r="39" spans="2:9" ht="15.75">
      <c r="B39" s="412"/>
      <c r="C39" s="412"/>
      <c r="D39" s="412"/>
      <c r="E39" s="412"/>
      <c r="F39" s="412"/>
      <c r="G39" s="412"/>
      <c r="H39" s="412"/>
      <c r="I39" s="412"/>
    </row>
    <row r="40" spans="2:9" ht="15.75" hidden="1">
      <c r="B40" s="412"/>
      <c r="C40" s="412"/>
      <c r="D40" s="412"/>
      <c r="E40" s="412"/>
      <c r="F40" s="412"/>
      <c r="G40" s="412"/>
      <c r="H40" s="412"/>
      <c r="I40" s="412"/>
    </row>
    <row r="41" spans="2:9" ht="15.75" hidden="1">
      <c r="B41" s="412"/>
      <c r="C41" s="412"/>
      <c r="D41" s="412"/>
      <c r="E41" s="412"/>
      <c r="F41" s="412"/>
      <c r="G41" s="412"/>
      <c r="H41" s="412"/>
      <c r="I41" s="412"/>
    </row>
    <row r="42" spans="2:9" ht="15.75" hidden="1">
      <c r="B42" s="412"/>
      <c r="C42" s="412"/>
      <c r="D42" s="412"/>
      <c r="E42" s="412"/>
      <c r="F42" s="412"/>
      <c r="G42" s="412"/>
      <c r="H42" s="412"/>
      <c r="I42" s="412"/>
    </row>
    <row r="43" spans="2:9" hidden="1"/>
    <row r="44" spans="2:9" hidden="1"/>
    <row r="45" spans="2:9" hidden="1"/>
    <row r="46" spans="2:9" hidden="1"/>
    <row r="47" spans="2:9" hidden="1"/>
    <row r="48" spans="2:9" hidden="1"/>
  </sheetData>
  <sheetProtection algorithmName="SHA-512" hashValue="F5gFUBUmsOWF2olPbQhK3+ccjtDcmePVSgCMmIDHqE9oJtdo8utw2lZUYII7vsU4LdlDrbySLzgwvh/GQhIoCg==" saltValue="7WeveETTjZ7i1RQ99rScxA==" spinCount="100000" sheet="1" objects="1" scenarios="1" selectLockedCells="1"/>
  <mergeCells count="7">
    <mergeCell ref="B1:I1"/>
    <mergeCell ref="H35:I35"/>
    <mergeCell ref="B35:C35"/>
    <mergeCell ref="D5:I5"/>
    <mergeCell ref="H8:I8"/>
    <mergeCell ref="D16:I16"/>
    <mergeCell ref="D17:I17"/>
  </mergeCells>
  <phoneticPr fontId="0" type="noConversion"/>
  <dataValidations count="2">
    <dataValidation type="date" allowBlank="1" showInputMessage="1" showErrorMessage="1" errorTitle="Hinweis zur Eingabe" error="Sie haben ein Datum erfasst, welches nicht dem erforderlichen Datumsformat entspricht, z.B. 01.01.2022 oder außerhalb des Jahres 2022 liegt._x000a__x000a_Bitte berichtigen Sie Ihre Eingabe." sqref="D13 D11">
      <formula1>44562</formula1>
      <formula2>44936</formula2>
    </dataValidation>
    <dataValidation type="time" allowBlank="1" showInputMessage="1" showErrorMessage="1" errorTitle="Hinweis zur Eingabe" error="Bitte geben Sie die Uhrzeit mit Doppelpunkt ein; z.B. 15:00." sqref="F11 F13">
      <formula1>0</formula1>
      <formula2>0.999305555555556</formula2>
    </dataValidation>
  </dataValidations>
  <printOptions horizontalCentered="1" verticalCentered="1"/>
  <pageMargins left="0.19685039370078741" right="0.19685039370078741" top="0.59055118110236227" bottom="0.39370078740157483" header="0" footer="0"/>
  <pageSetup paperSize="9" scale="83"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0" tint="-0.249977111117893"/>
    <pageSetUpPr fitToPage="1"/>
  </sheetPr>
  <dimension ref="A1:I122"/>
  <sheetViews>
    <sheetView showGridLines="0" showRowColHeaders="0" showRuler="0" zoomScaleNormal="100" zoomScaleSheetLayoutView="100" workbookViewId="0">
      <selection activeCell="D25" sqref="D25"/>
    </sheetView>
  </sheetViews>
  <sheetFormatPr baseColWidth="10" defaultColWidth="0" defaultRowHeight="15" zeroHeight="1"/>
  <cols>
    <col min="1" max="1" width="1.7109375" style="36" customWidth="1"/>
    <col min="2" max="3" width="2.42578125" style="36" customWidth="1"/>
    <col min="4" max="4" width="86" style="36" customWidth="1"/>
    <col min="5" max="5" width="1.7109375" style="36" customWidth="1"/>
    <col min="6" max="16384" width="16" style="36" hidden="1"/>
  </cols>
  <sheetData>
    <row r="1" spans="1:9" ht="35.1" customHeight="1">
      <c r="B1" s="619" t="s">
        <v>203</v>
      </c>
      <c r="C1" s="631"/>
      <c r="D1" s="631"/>
      <c r="E1" s="175"/>
      <c r="F1" s="175"/>
      <c r="G1" s="175"/>
      <c r="H1" s="176"/>
      <c r="I1" s="176"/>
    </row>
    <row r="2" spans="1:9">
      <c r="A2" s="37"/>
      <c r="B2" s="37"/>
      <c r="C2" s="37"/>
      <c r="D2" s="37"/>
    </row>
    <row r="3" spans="1:9">
      <c r="B3" s="36" t="s">
        <v>201</v>
      </c>
      <c r="C3" s="38"/>
      <c r="D3" s="39"/>
    </row>
    <row r="4" spans="1:9" ht="15" customHeight="1"/>
    <row r="5" spans="1:9" ht="15" customHeight="1">
      <c r="B5" s="40" t="s">
        <v>175</v>
      </c>
    </row>
    <row r="6" spans="1:9" ht="15" customHeight="1">
      <c r="C6" s="36" t="s">
        <v>33</v>
      </c>
    </row>
    <row r="7" spans="1:9" ht="15" customHeight="1"/>
    <row r="8" spans="1:9" ht="15" customHeight="1">
      <c r="B8" s="40" t="s">
        <v>176</v>
      </c>
    </row>
    <row r="9" spans="1:9" ht="15" customHeight="1">
      <c r="C9" s="36" t="s">
        <v>204</v>
      </c>
    </row>
    <row r="10" spans="1:9" ht="15" customHeight="1"/>
    <row r="11" spans="1:9" ht="15" customHeight="1">
      <c r="B11" s="40" t="s">
        <v>177</v>
      </c>
    </row>
    <row r="12" spans="1:9" ht="15" customHeight="1">
      <c r="C12" s="36" t="s">
        <v>205</v>
      </c>
    </row>
    <row r="13" spans="1:9" ht="15" customHeight="1">
      <c r="D13" s="41"/>
    </row>
    <row r="14" spans="1:9" ht="15" customHeight="1">
      <c r="B14" s="40" t="s">
        <v>178</v>
      </c>
    </row>
    <row r="15" spans="1:9" ht="15" customHeight="1">
      <c r="C15" s="36" t="s">
        <v>206</v>
      </c>
    </row>
    <row r="16" spans="1:9" ht="15" customHeight="1">
      <c r="D16" s="41"/>
    </row>
    <row r="17" spans="2:4" ht="15" customHeight="1">
      <c r="B17" s="40" t="s">
        <v>179</v>
      </c>
      <c r="D17" s="41"/>
    </row>
    <row r="18" spans="2:4" ht="15" customHeight="1">
      <c r="C18" s="36" t="s">
        <v>67</v>
      </c>
      <c r="D18" s="41"/>
    </row>
    <row r="19" spans="2:4" ht="15" customHeight="1">
      <c r="C19" s="36" t="s">
        <v>36</v>
      </c>
      <c r="D19" s="41"/>
    </row>
    <row r="20" spans="2:4" ht="15" customHeight="1">
      <c r="D20" s="41"/>
    </row>
    <row r="21" spans="2:4" ht="15" customHeight="1">
      <c r="B21" s="40" t="s">
        <v>180</v>
      </c>
      <c r="D21" s="41"/>
    </row>
    <row r="22" spans="2:4" ht="15" customHeight="1">
      <c r="C22" s="36" t="s">
        <v>68</v>
      </c>
      <c r="D22" s="41"/>
    </row>
    <row r="23" spans="2:4" ht="15" customHeight="1">
      <c r="C23" s="36" t="s">
        <v>37</v>
      </c>
      <c r="D23" s="41"/>
    </row>
    <row r="24" spans="2:4" ht="15" customHeight="1">
      <c r="D24" s="41"/>
    </row>
    <row r="25" spans="2:4" ht="15" customHeight="1">
      <c r="B25" s="40" t="s">
        <v>181</v>
      </c>
      <c r="D25" s="41"/>
    </row>
    <row r="26" spans="2:4" ht="15" customHeight="1">
      <c r="C26" s="36" t="s">
        <v>77</v>
      </c>
      <c r="D26" s="41"/>
    </row>
    <row r="27" spans="2:4" ht="15" customHeight="1">
      <c r="D27" s="41"/>
    </row>
    <row r="28" spans="2:4" ht="15" customHeight="1">
      <c r="B28" s="40" t="s">
        <v>182</v>
      </c>
      <c r="D28" s="41"/>
    </row>
    <row r="29" spans="2:4" ht="15" customHeight="1">
      <c r="C29" s="36" t="s">
        <v>78</v>
      </c>
      <c r="D29" s="41"/>
    </row>
    <row r="30" spans="2:4" ht="15" customHeight="1">
      <c r="D30" s="41"/>
    </row>
    <row r="31" spans="2:4" ht="15" customHeight="1">
      <c r="B31" s="40" t="s">
        <v>183</v>
      </c>
      <c r="D31" s="41"/>
    </row>
    <row r="32" spans="2:4" ht="15" customHeight="1">
      <c r="C32" s="36" t="s">
        <v>79</v>
      </c>
      <c r="D32" s="41"/>
    </row>
    <row r="33" spans="1:4">
      <c r="A33" s="42"/>
      <c r="B33" s="42"/>
      <c r="C33" s="42"/>
    </row>
    <row r="34" spans="1:4" ht="21" customHeight="1">
      <c r="A34" s="38"/>
      <c r="B34" s="630" t="s">
        <v>16</v>
      </c>
      <c r="C34" s="630"/>
      <c r="D34" s="630"/>
    </row>
    <row r="35" spans="1:4" ht="15.75" customHeight="1">
      <c r="C35" s="43" t="s">
        <v>146</v>
      </c>
      <c r="D35" s="44"/>
    </row>
    <row r="36" spans="1:4" ht="15.75" customHeight="1">
      <c r="C36" s="43" t="s">
        <v>147</v>
      </c>
      <c r="D36" s="44"/>
    </row>
    <row r="37" spans="1:4" ht="15.75" customHeight="1">
      <c r="C37" s="43" t="s">
        <v>184</v>
      </c>
      <c r="D37" s="44"/>
    </row>
    <row r="38" spans="1:4" ht="15.75" customHeight="1">
      <c r="C38" s="43" t="s">
        <v>129</v>
      </c>
      <c r="D38" s="44"/>
    </row>
    <row r="39" spans="1:4">
      <c r="A39" s="45"/>
      <c r="B39" s="45"/>
      <c r="C39" s="45"/>
      <c r="D39" s="46"/>
    </row>
    <row r="40" spans="1:4" ht="9.9499999999999993" hidden="1" customHeight="1">
      <c r="A40" s="38"/>
      <c r="B40" s="38"/>
      <c r="C40" s="38"/>
      <c r="D40" s="39"/>
    </row>
    <row r="41" spans="1:4" ht="12" hidden="1" customHeight="1">
      <c r="A41" s="39"/>
      <c r="B41" s="39"/>
      <c r="C41" s="36" t="s">
        <v>165</v>
      </c>
      <c r="D41" s="39"/>
    </row>
    <row r="42" spans="1:4" ht="12" hidden="1" customHeight="1">
      <c r="B42" s="47"/>
      <c r="C42" s="36" t="s">
        <v>62</v>
      </c>
    </row>
    <row r="43" spans="1:4" ht="12" hidden="1" customHeight="1">
      <c r="C43" s="36" t="s">
        <v>63</v>
      </c>
      <c r="D43" s="47"/>
    </row>
    <row r="44" spans="1:4" ht="12" hidden="1" customHeight="1">
      <c r="A44" s="39"/>
      <c r="B44" s="39"/>
      <c r="C44" s="39"/>
      <c r="D44" s="39"/>
    </row>
    <row r="45" spans="1:4" ht="12" hidden="1" customHeight="1">
      <c r="A45" s="39"/>
      <c r="B45" s="39"/>
      <c r="C45" s="39"/>
      <c r="D45" s="39"/>
    </row>
    <row r="46" spans="1:4" hidden="1">
      <c r="A46" s="42"/>
      <c r="B46" s="42"/>
      <c r="C46" s="42"/>
    </row>
    <row r="47" spans="1:4" hidden="1">
      <c r="A47" s="42"/>
      <c r="B47" s="42"/>
      <c r="C47" s="42"/>
    </row>
    <row r="48" spans="1:4" hidden="1">
      <c r="A48" s="42"/>
      <c r="B48" s="42"/>
      <c r="C48" s="42"/>
    </row>
    <row r="49" spans="1:3" hidden="1">
      <c r="A49" s="42"/>
      <c r="B49" s="42"/>
      <c r="C49" s="42"/>
    </row>
    <row r="50" spans="1:3" hidden="1">
      <c r="A50" s="42"/>
      <c r="B50" s="42"/>
      <c r="C50" s="42"/>
    </row>
    <row r="51" spans="1:3" hidden="1">
      <c r="A51" s="42"/>
      <c r="B51" s="42"/>
      <c r="C51" s="42"/>
    </row>
    <row r="52" spans="1:3" hidden="1">
      <c r="A52" s="42"/>
      <c r="B52" s="42"/>
      <c r="C52" s="42"/>
    </row>
    <row r="53" spans="1:3" hidden="1">
      <c r="A53" s="42"/>
      <c r="B53" s="42"/>
      <c r="C53" s="42"/>
    </row>
    <row r="54" spans="1:3" hidden="1">
      <c r="A54" s="42"/>
      <c r="B54" s="42"/>
      <c r="C54" s="42"/>
    </row>
    <row r="55" spans="1:3" hidden="1">
      <c r="A55" s="42"/>
    </row>
    <row r="56" spans="1:3" hidden="1">
      <c r="A56" s="42"/>
    </row>
    <row r="57" spans="1:3" hidden="1">
      <c r="A57" s="42"/>
    </row>
    <row r="58" spans="1:3" hidden="1">
      <c r="A58" s="42"/>
    </row>
    <row r="59" spans="1:3" hidden="1">
      <c r="A59" s="42"/>
    </row>
    <row r="60" spans="1:3" hidden="1">
      <c r="A60" s="42"/>
    </row>
    <row r="61" spans="1:3" hidden="1">
      <c r="A61" s="42"/>
    </row>
    <row r="62" spans="1:3" hidden="1">
      <c r="A62" s="42"/>
    </row>
    <row r="63" spans="1:3" hidden="1">
      <c r="A63" s="42"/>
    </row>
    <row r="64" spans="1:3" hidden="1">
      <c r="A64" s="42"/>
    </row>
    <row r="65" spans="1:1" hidden="1">
      <c r="A65" s="42"/>
    </row>
    <row r="66" spans="1:1" hidden="1">
      <c r="A66" s="42"/>
    </row>
    <row r="67" spans="1:1" hidden="1">
      <c r="A67" s="42"/>
    </row>
    <row r="68" spans="1:1" hidden="1">
      <c r="A68" s="42"/>
    </row>
    <row r="69" spans="1:1" hidden="1">
      <c r="A69" s="42"/>
    </row>
    <row r="70" spans="1:1" hidden="1">
      <c r="A70" s="42"/>
    </row>
    <row r="71" spans="1:1" hidden="1">
      <c r="A71" s="42"/>
    </row>
    <row r="72" spans="1:1" hidden="1">
      <c r="A72" s="42"/>
    </row>
    <row r="73" spans="1:1" hidden="1">
      <c r="A73" s="42"/>
    </row>
    <row r="74" spans="1:1" hidden="1">
      <c r="A74" s="42"/>
    </row>
    <row r="75" spans="1:1" hidden="1">
      <c r="A75" s="42"/>
    </row>
    <row r="76" spans="1:1" hidden="1">
      <c r="A76" s="42"/>
    </row>
    <row r="77" spans="1:1" hidden="1">
      <c r="A77" s="42"/>
    </row>
    <row r="78" spans="1:1" hidden="1"/>
    <row r="79" spans="1:1" hidden="1"/>
    <row r="80" spans="1:1"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sheetData>
  <sheetProtection algorithmName="SHA-512" hashValue="pB7O2jpV+jL19V+RqBFojpITfwiMrFCOYbaODXF23UBw8h60VBj2+Y9OR7A1wnmKVfDciOlgoOUbjrQ+fL99dw==" saltValue="7p1GRmsF2YI+Xmf4Ul55ng==" spinCount="100000" sheet="1" objects="1" scenarios="1"/>
  <mergeCells count="2">
    <mergeCell ref="B34:D34"/>
    <mergeCell ref="B1:D1"/>
  </mergeCells>
  <phoneticPr fontId="4" type="noConversion"/>
  <printOptions horizontalCentered="1" verticalCentered="1"/>
  <pageMargins left="0.59055118110236227" right="0.19685039370078741" top="0.19685039370078741" bottom="0.19685039370078741" header="0" footer="0.11811023622047245"/>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E72"/>
  <sheetViews>
    <sheetView showGridLines="0" showRowColHeaders="0" zoomScaleNormal="100" zoomScaleSheetLayoutView="100" workbookViewId="0">
      <selection activeCell="D4" sqref="D4"/>
    </sheetView>
  </sheetViews>
  <sheetFormatPr baseColWidth="10" defaultColWidth="0" defaultRowHeight="12.75" zeroHeight="1"/>
  <cols>
    <col min="1" max="1" width="1.7109375" style="9" customWidth="1"/>
    <col min="2" max="3" width="2.7109375" style="9" customWidth="1"/>
    <col min="4" max="4" width="114.85546875" style="9" customWidth="1"/>
    <col min="5" max="5" width="1.7109375" style="9" customWidth="1"/>
    <col min="6" max="16384" width="114.85546875" style="9" hidden="1"/>
  </cols>
  <sheetData>
    <row r="1" spans="1:4" ht="35.1" customHeight="1">
      <c r="A1" s="8"/>
      <c r="B1" s="619" t="s">
        <v>207</v>
      </c>
      <c r="C1" s="620"/>
      <c r="D1" s="620"/>
    </row>
    <row r="2" spans="1:4" ht="15.75" customHeight="1">
      <c r="A2" s="10"/>
      <c r="B2" s="10"/>
      <c r="C2" s="10"/>
      <c r="D2" s="10"/>
    </row>
    <row r="3" spans="1:4" s="12" customFormat="1" ht="15.75">
      <c r="A3" s="11"/>
      <c r="B3" s="632" t="s">
        <v>80</v>
      </c>
      <c r="C3" s="632"/>
      <c r="D3" s="632"/>
    </row>
    <row r="4" spans="1:4" s="12" customFormat="1" ht="15.75">
      <c r="A4" s="13"/>
      <c r="B4" s="16"/>
      <c r="C4" s="16"/>
      <c r="D4" s="16"/>
    </row>
    <row r="5" spans="1:4" s="12" customFormat="1" ht="15.75">
      <c r="B5" s="17" t="s">
        <v>34</v>
      </c>
      <c r="C5" s="17"/>
      <c r="D5" s="17"/>
    </row>
    <row r="6" spans="1:4" s="12" customFormat="1" ht="15.75">
      <c r="A6" s="11"/>
      <c r="B6" s="18"/>
      <c r="C6" s="18"/>
      <c r="D6" s="17"/>
    </row>
    <row r="7" spans="1:4" s="12" customFormat="1" ht="15.75">
      <c r="B7" s="19" t="s">
        <v>64</v>
      </c>
      <c r="C7" s="633" t="s">
        <v>81</v>
      </c>
      <c r="D7" s="633"/>
    </row>
    <row r="8" spans="1:4" s="12" customFormat="1" ht="15.75">
      <c r="B8" s="19"/>
      <c r="C8" s="633"/>
      <c r="D8" s="633"/>
    </row>
    <row r="9" spans="1:4" s="12" customFormat="1" ht="15.75">
      <c r="A9" s="14"/>
      <c r="B9" s="20"/>
      <c r="C9" s="21"/>
      <c r="D9" s="21"/>
    </row>
    <row r="10" spans="1:4" s="12" customFormat="1" ht="15.75">
      <c r="B10" s="23" t="s">
        <v>64</v>
      </c>
      <c r="C10" s="635" t="s">
        <v>155</v>
      </c>
      <c r="D10" s="635"/>
    </row>
    <row r="11" spans="1:4" s="12" customFormat="1" ht="15.75">
      <c r="B11" s="22"/>
      <c r="C11" s="635"/>
      <c r="D11" s="635"/>
    </row>
    <row r="12" spans="1:4" s="12" customFormat="1" ht="15" customHeight="1">
      <c r="B12" s="23" t="s">
        <v>64</v>
      </c>
      <c r="C12" s="635" t="s">
        <v>164</v>
      </c>
      <c r="D12" s="635"/>
    </row>
    <row r="13" spans="1:4" s="12" customFormat="1" ht="15" customHeight="1">
      <c r="B13" s="22"/>
      <c r="C13" s="635"/>
      <c r="D13" s="635"/>
    </row>
    <row r="14" spans="1:4" s="12" customFormat="1" ht="15" customHeight="1">
      <c r="B14" s="22"/>
      <c r="C14" s="635"/>
      <c r="D14" s="635"/>
    </row>
    <row r="15" spans="1:4" s="12" customFormat="1" ht="19.5" customHeight="1">
      <c r="B15" s="24"/>
      <c r="C15" s="635"/>
      <c r="D15" s="635"/>
    </row>
    <row r="16" spans="1:4" s="12" customFormat="1" ht="15" customHeight="1">
      <c r="B16" s="24"/>
      <c r="C16" s="25" t="s">
        <v>123</v>
      </c>
      <c r="D16" s="24"/>
    </row>
    <row r="17" spans="1:4" s="12" customFormat="1" ht="15" customHeight="1">
      <c r="B17" s="24"/>
      <c r="C17" s="25" t="s">
        <v>124</v>
      </c>
      <c r="D17" s="24"/>
    </row>
    <row r="18" spans="1:4" s="12" customFormat="1" ht="15" customHeight="1">
      <c r="B18" s="24"/>
      <c r="C18" s="25" t="s">
        <v>125</v>
      </c>
      <c r="D18" s="24"/>
    </row>
    <row r="19" spans="1:4" s="12" customFormat="1" ht="15" customHeight="1">
      <c r="B19" s="22"/>
      <c r="C19" s="24" t="s">
        <v>126</v>
      </c>
      <c r="D19" s="24"/>
    </row>
    <row r="20" spans="1:4" s="12" customFormat="1" ht="15" customHeight="1">
      <c r="B20" s="22"/>
      <c r="C20" s="24"/>
      <c r="D20" s="24"/>
    </row>
    <row r="21" spans="1:4" s="12" customFormat="1" ht="15" customHeight="1">
      <c r="B21" s="22"/>
      <c r="C21" s="24" t="s">
        <v>208</v>
      </c>
      <c r="D21" s="24"/>
    </row>
    <row r="22" spans="1:4" s="12" customFormat="1" ht="15" customHeight="1">
      <c r="B22" s="22"/>
      <c r="C22" s="24" t="s">
        <v>217</v>
      </c>
      <c r="D22" s="24"/>
    </row>
    <row r="23" spans="1:4" s="12" customFormat="1" ht="15" customHeight="1">
      <c r="B23" s="22"/>
      <c r="C23" s="24" t="s">
        <v>166</v>
      </c>
      <c r="D23" s="24"/>
    </row>
    <row r="24" spans="1:4" s="12" customFormat="1" ht="15" customHeight="1">
      <c r="B24" s="22"/>
      <c r="C24" s="26"/>
      <c r="D24" s="26"/>
    </row>
    <row r="25" spans="1:4" s="12" customFormat="1" ht="15" customHeight="1">
      <c r="B25" s="22"/>
      <c r="C25" s="26" t="s">
        <v>156</v>
      </c>
      <c r="D25" s="26"/>
    </row>
    <row r="26" spans="1:4" s="12" customFormat="1" ht="15" customHeight="1">
      <c r="B26" s="22"/>
      <c r="C26" s="23"/>
      <c r="D26" s="23"/>
    </row>
    <row r="27" spans="1:4" s="12" customFormat="1" ht="15" customHeight="1">
      <c r="B27" s="22"/>
      <c r="C27" s="636" t="s">
        <v>136</v>
      </c>
      <c r="D27" s="636"/>
    </row>
    <row r="28" spans="1:4" s="12" customFormat="1" ht="15" customHeight="1">
      <c r="B28" s="22"/>
      <c r="C28" s="634" t="s">
        <v>137</v>
      </c>
      <c r="D28" s="634"/>
    </row>
    <row r="29" spans="1:4" s="12" customFormat="1" ht="15" customHeight="1">
      <c r="B29" s="15"/>
    </row>
    <row r="30" spans="1:4" ht="15" hidden="1" customHeight="1">
      <c r="A30" s="12"/>
    </row>
    <row r="31" spans="1:4" ht="12.75" hidden="1" customHeight="1"/>
    <row r="32" spans="1:4"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idden="1"/>
    <row r="49" hidden="1"/>
    <row r="50" hidden="1"/>
    <row r="51" hidden="1"/>
    <row r="52" hidden="1"/>
    <row r="53" hidden="1"/>
    <row r="54" hidden="1"/>
    <row r="55" hidden="1"/>
    <row r="56" hidden="1"/>
    <row r="57"/>
    <row r="58"/>
    <row r="59"/>
    <row r="60"/>
    <row r="61" hidden="1"/>
    <row r="62" hidden="1"/>
    <row r="63" hidden="1"/>
    <row r="64" hidden="1"/>
    <row r="65" hidden="1"/>
    <row r="66" hidden="1"/>
    <row r="67"/>
    <row r="68"/>
    <row r="69"/>
    <row r="70"/>
    <row r="71"/>
    <row r="72"/>
  </sheetData>
  <sheetProtection algorithmName="SHA-512" hashValue="G6wqIOx+8CRDKF91I2pCmpwTOUXxUVxVlRzWPhcxsmsz2YqBwippyY4SRJw1MwtfBpvf0PPa+skTcJ/20Yus4A==" saltValue="Q9N4wA41+EkvGRPSprVriA==" spinCount="100000" sheet="1"/>
  <mergeCells count="7">
    <mergeCell ref="B1:D1"/>
    <mergeCell ref="B3:D3"/>
    <mergeCell ref="C7:D8"/>
    <mergeCell ref="C28:D28"/>
    <mergeCell ref="C12:D15"/>
    <mergeCell ref="C10:D11"/>
    <mergeCell ref="C27:D27"/>
  </mergeCells>
  <phoneticPr fontId="0" type="noConversion"/>
  <printOptions horizontalCentered="1" verticalCentered="1"/>
  <pageMargins left="0.23622047244094491" right="0.23622047244094491" top="0.74803149606299213" bottom="0.74803149606299213" header="0.31496062992125984" footer="0.31496062992125984"/>
  <pageSetup paperSize="9" scale="80" fitToWidth="0"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sheetPr>
  <dimension ref="A1:I65"/>
  <sheetViews>
    <sheetView showGridLines="0" showRowColHeaders="0" zoomScaleNormal="100" workbookViewId="0">
      <selection activeCell="B57" sqref="B57"/>
    </sheetView>
  </sheetViews>
  <sheetFormatPr baseColWidth="10" defaultColWidth="0" defaultRowHeight="12.75" zeroHeight="1"/>
  <cols>
    <col min="1" max="1" width="1.7109375" style="27" customWidth="1"/>
    <col min="2" max="2" width="25.7109375" style="27" customWidth="1"/>
    <col min="3" max="3" width="19.28515625" style="27" customWidth="1"/>
    <col min="4" max="4" width="35.7109375" style="27" customWidth="1"/>
    <col min="5" max="5" width="11.7109375" style="27" customWidth="1"/>
    <col min="6" max="6" width="21.85546875" style="27" customWidth="1"/>
    <col min="7" max="7" width="3" style="27" customWidth="1"/>
    <col min="8" max="16384" width="0" style="27" hidden="1"/>
  </cols>
  <sheetData>
    <row r="1" spans="1:9" ht="35.1" customHeight="1">
      <c r="B1" s="638" t="s">
        <v>209</v>
      </c>
      <c r="C1" s="639"/>
      <c r="D1" s="639"/>
      <c r="E1" s="639"/>
      <c r="F1" s="639"/>
      <c r="G1" s="28"/>
      <c r="H1" s="29"/>
      <c r="I1" s="29"/>
    </row>
    <row r="2" spans="1:9" s="30" customFormat="1" ht="15">
      <c r="A2" s="637"/>
      <c r="B2" s="637"/>
      <c r="C2" s="637"/>
      <c r="D2" s="637"/>
      <c r="E2" s="637"/>
      <c r="F2" s="637"/>
      <c r="G2" s="637"/>
    </row>
    <row r="3" spans="1:9" s="30" customFormat="1" ht="15">
      <c r="A3" s="31"/>
      <c r="B3" s="32" t="s">
        <v>91</v>
      </c>
      <c r="C3" s="31"/>
      <c r="D3" s="31"/>
      <c r="E3" s="31"/>
      <c r="F3" s="31"/>
      <c r="G3" s="31"/>
    </row>
    <row r="4" spans="1:9" s="30" customFormat="1" ht="15">
      <c r="A4" s="31"/>
      <c r="B4" s="33" t="s">
        <v>101</v>
      </c>
      <c r="C4" s="33"/>
      <c r="D4" s="33"/>
      <c r="E4" s="31"/>
      <c r="F4" s="31"/>
      <c r="G4" s="31"/>
    </row>
    <row r="5" spans="1:9" s="30" customFormat="1" ht="15">
      <c r="A5" s="31"/>
      <c r="B5" s="33" t="s">
        <v>150</v>
      </c>
      <c r="C5" s="33"/>
      <c r="D5" s="33"/>
      <c r="E5" s="31"/>
      <c r="F5" s="31"/>
      <c r="G5" s="31"/>
    </row>
    <row r="6" spans="1:9" s="30" customFormat="1" ht="15">
      <c r="A6" s="31"/>
      <c r="B6" s="33" t="s">
        <v>102</v>
      </c>
      <c r="C6" s="33"/>
      <c r="D6" s="33"/>
      <c r="E6" s="31"/>
      <c r="F6" s="31"/>
      <c r="G6" s="31"/>
    </row>
    <row r="7" spans="1:9" s="30" customFormat="1" ht="15">
      <c r="A7" s="31"/>
      <c r="B7" s="33" t="s">
        <v>103</v>
      </c>
      <c r="C7" s="33"/>
      <c r="D7" s="33"/>
      <c r="E7" s="31"/>
      <c r="F7" s="31"/>
      <c r="G7" s="31"/>
    </row>
    <row r="8" spans="1:9" s="30" customFormat="1" ht="15">
      <c r="A8" s="31"/>
      <c r="B8" s="33" t="s">
        <v>104</v>
      </c>
      <c r="C8" s="33"/>
      <c r="D8" s="33"/>
      <c r="E8" s="31"/>
      <c r="F8" s="31"/>
      <c r="G8" s="31"/>
    </row>
    <row r="9" spans="1:9" s="30" customFormat="1" ht="15">
      <c r="A9" s="31"/>
      <c r="B9" s="33"/>
      <c r="C9" s="33"/>
      <c r="D9" s="33"/>
      <c r="E9" s="31"/>
      <c r="F9" s="31"/>
      <c r="G9" s="31"/>
    </row>
    <row r="10" spans="1:9" s="30" customFormat="1" ht="15">
      <c r="A10" s="31"/>
      <c r="B10" s="33" t="s">
        <v>95</v>
      </c>
      <c r="C10" s="34">
        <v>14</v>
      </c>
      <c r="D10" s="33"/>
      <c r="E10" s="31"/>
      <c r="F10" s="31"/>
      <c r="G10" s="31"/>
    </row>
    <row r="11" spans="1:9" s="30" customFormat="1" ht="15">
      <c r="A11" s="31"/>
      <c r="B11" s="33" t="s">
        <v>96</v>
      </c>
      <c r="C11" s="34">
        <v>14</v>
      </c>
      <c r="D11" s="33"/>
      <c r="E11" s="31"/>
      <c r="F11" s="31"/>
      <c r="G11" s="31"/>
    </row>
    <row r="12" spans="1:9" s="30" customFormat="1" ht="15">
      <c r="A12" s="31"/>
      <c r="B12" s="33" t="s">
        <v>97</v>
      </c>
      <c r="C12" s="34">
        <v>28</v>
      </c>
      <c r="D12" s="33"/>
      <c r="E12" s="31"/>
      <c r="F12" s="31"/>
      <c r="G12" s="31"/>
    </row>
    <row r="13" spans="1:9" s="30" customFormat="1" ht="15">
      <c r="A13" s="31"/>
      <c r="B13" s="33" t="s">
        <v>98</v>
      </c>
      <c r="C13" s="34">
        <v>56</v>
      </c>
      <c r="D13" s="33"/>
      <c r="E13" s="31"/>
      <c r="F13" s="31"/>
      <c r="G13" s="31"/>
    </row>
    <row r="14" spans="1:9" s="30" customFormat="1" ht="15">
      <c r="A14" s="31"/>
      <c r="B14" s="33" t="s">
        <v>99</v>
      </c>
      <c r="C14" s="34">
        <v>22.4</v>
      </c>
      <c r="D14" s="33" t="s">
        <v>159</v>
      </c>
      <c r="E14" s="31"/>
      <c r="F14" s="31"/>
      <c r="G14" s="31"/>
    </row>
    <row r="15" spans="1:9" s="30" customFormat="1" ht="15">
      <c r="A15" s="31"/>
      <c r="B15" s="33" t="s">
        <v>100</v>
      </c>
      <c r="C15" s="34">
        <v>33.6</v>
      </c>
      <c r="D15" s="33"/>
      <c r="E15" s="31"/>
      <c r="F15" s="31"/>
      <c r="G15" s="31"/>
    </row>
    <row r="16" spans="1:9" s="30" customFormat="1" ht="15">
      <c r="A16" s="31"/>
      <c r="B16" s="33"/>
      <c r="C16" s="31"/>
      <c r="D16" s="31"/>
      <c r="E16" s="31"/>
      <c r="F16" s="31"/>
      <c r="G16" s="31"/>
    </row>
    <row r="17" spans="1:7" s="30" customFormat="1" ht="15">
      <c r="A17" s="31"/>
      <c r="B17" s="32" t="s">
        <v>92</v>
      </c>
      <c r="C17" s="31"/>
      <c r="D17" s="31"/>
      <c r="E17" s="31"/>
      <c r="F17" s="31"/>
      <c r="G17" s="31"/>
    </row>
    <row r="18" spans="1:7" s="30" customFormat="1" ht="15">
      <c r="A18" s="31"/>
      <c r="B18" s="33" t="s">
        <v>160</v>
      </c>
      <c r="C18" s="33"/>
      <c r="D18" s="33"/>
      <c r="E18" s="33"/>
      <c r="F18" s="33"/>
      <c r="G18" s="33"/>
    </row>
    <row r="19" spans="1:7" s="30" customFormat="1" ht="15">
      <c r="A19" s="31"/>
      <c r="B19" s="33" t="s">
        <v>105</v>
      </c>
      <c r="C19" s="33"/>
      <c r="D19" s="33"/>
      <c r="E19" s="33"/>
      <c r="F19" s="33"/>
      <c r="G19" s="33"/>
    </row>
    <row r="20" spans="1:7" s="30" customFormat="1" ht="15">
      <c r="A20" s="31"/>
      <c r="B20" s="33" t="s">
        <v>104</v>
      </c>
      <c r="C20" s="33"/>
      <c r="D20" s="33"/>
      <c r="E20" s="33"/>
      <c r="F20" s="33"/>
      <c r="G20" s="33"/>
    </row>
    <row r="21" spans="1:7" s="30" customFormat="1" ht="15">
      <c r="A21" s="31"/>
      <c r="B21" s="33"/>
      <c r="C21" s="31"/>
      <c r="D21" s="31"/>
      <c r="E21" s="31"/>
      <c r="F21" s="31"/>
      <c r="G21" s="31"/>
    </row>
    <row r="22" spans="1:7" s="30" customFormat="1" ht="15">
      <c r="A22" s="31"/>
      <c r="B22" s="33" t="s">
        <v>107</v>
      </c>
      <c r="C22" s="34">
        <v>14</v>
      </c>
      <c r="D22" s="33"/>
      <c r="E22" s="33"/>
      <c r="F22" s="33"/>
      <c r="G22" s="31"/>
    </row>
    <row r="23" spans="1:7" s="30" customFormat="1" ht="15">
      <c r="A23" s="31"/>
      <c r="B23" s="33" t="s">
        <v>96</v>
      </c>
      <c r="C23" s="34">
        <v>14</v>
      </c>
      <c r="D23" s="33"/>
      <c r="E23" s="33"/>
      <c r="F23" s="33"/>
      <c r="G23" s="31"/>
    </row>
    <row r="24" spans="1:7" s="30" customFormat="1" ht="15">
      <c r="A24" s="31"/>
      <c r="B24" s="33" t="s">
        <v>108</v>
      </c>
      <c r="C24" s="34">
        <v>28</v>
      </c>
      <c r="D24" s="33"/>
      <c r="E24" s="33"/>
      <c r="F24" s="33"/>
      <c r="G24" s="31"/>
    </row>
    <row r="25" spans="1:7" s="30" customFormat="1" ht="15">
      <c r="A25" s="31"/>
      <c r="B25" s="33" t="s">
        <v>106</v>
      </c>
      <c r="C25" s="34">
        <v>56</v>
      </c>
      <c r="D25" s="33"/>
      <c r="E25" s="33"/>
      <c r="F25" s="33"/>
      <c r="G25" s="31"/>
    </row>
    <row r="26" spans="1:7" s="30" customFormat="1" ht="15">
      <c r="A26" s="31"/>
      <c r="B26" s="33" t="s">
        <v>127</v>
      </c>
      <c r="C26" s="34">
        <v>17.399999999999999</v>
      </c>
      <c r="D26" s="33" t="s">
        <v>163</v>
      </c>
      <c r="E26" s="33"/>
      <c r="F26" s="33"/>
      <c r="G26" s="31"/>
    </row>
    <row r="27" spans="1:7" s="30" customFormat="1" ht="15">
      <c r="A27" s="31"/>
      <c r="B27" s="33" t="s">
        <v>100</v>
      </c>
      <c r="C27" s="34">
        <v>38.6</v>
      </c>
      <c r="D27" s="33"/>
      <c r="E27" s="33"/>
      <c r="F27" s="33"/>
      <c r="G27" s="31"/>
    </row>
    <row r="28" spans="1:7" s="30" customFormat="1" ht="15">
      <c r="A28" s="31"/>
      <c r="B28" s="33"/>
      <c r="C28" s="33"/>
      <c r="D28" s="33"/>
      <c r="E28" s="33"/>
      <c r="F28" s="33"/>
      <c r="G28" s="31"/>
    </row>
    <row r="29" spans="1:7" s="30" customFormat="1" ht="15">
      <c r="A29" s="31"/>
      <c r="B29" s="32" t="s">
        <v>93</v>
      </c>
      <c r="C29" s="31"/>
      <c r="D29" s="31"/>
      <c r="E29" s="31"/>
      <c r="F29" s="31"/>
      <c r="G29" s="31"/>
    </row>
    <row r="30" spans="1:7" s="30" customFormat="1" ht="15">
      <c r="A30" s="31"/>
      <c r="B30" s="33" t="s">
        <v>161</v>
      </c>
      <c r="C30" s="33"/>
      <c r="D30" s="33"/>
      <c r="E30" s="31"/>
      <c r="F30" s="31"/>
      <c r="G30" s="31"/>
    </row>
    <row r="31" spans="1:7" s="30" customFormat="1" ht="15">
      <c r="A31" s="31"/>
      <c r="B31" s="33" t="s">
        <v>109</v>
      </c>
      <c r="C31" s="33"/>
      <c r="D31" s="33"/>
      <c r="E31" s="31"/>
      <c r="F31" s="31"/>
      <c r="G31" s="31"/>
    </row>
    <row r="32" spans="1:7" s="30" customFormat="1" ht="15">
      <c r="A32" s="31"/>
      <c r="B32" s="33" t="s">
        <v>110</v>
      </c>
      <c r="C32" s="33"/>
      <c r="D32" s="33"/>
      <c r="E32" s="31"/>
      <c r="F32" s="31"/>
      <c r="G32" s="31"/>
    </row>
    <row r="33" spans="1:7" s="30" customFormat="1" ht="15">
      <c r="A33" s="31"/>
      <c r="B33" s="33"/>
      <c r="C33" s="33"/>
      <c r="D33" s="33"/>
      <c r="E33" s="31"/>
      <c r="F33" s="31"/>
      <c r="G33" s="31"/>
    </row>
    <row r="34" spans="1:7" s="30" customFormat="1" ht="15">
      <c r="A34" s="31"/>
      <c r="B34" s="33" t="s">
        <v>111</v>
      </c>
      <c r="C34" s="34">
        <v>14</v>
      </c>
      <c r="D34" s="33"/>
      <c r="E34" s="31"/>
      <c r="F34" s="31"/>
      <c r="G34" s="31"/>
    </row>
    <row r="35" spans="1:7" s="30" customFormat="1" ht="15">
      <c r="A35" s="31"/>
      <c r="B35" s="33" t="s">
        <v>112</v>
      </c>
      <c r="C35" s="34">
        <v>14</v>
      </c>
      <c r="D35" s="33"/>
      <c r="E35" s="31"/>
      <c r="F35" s="31"/>
      <c r="G35" s="31"/>
    </row>
    <row r="36" spans="1:7" s="30" customFormat="1" ht="15">
      <c r="A36" s="31"/>
      <c r="B36" s="33" t="s">
        <v>108</v>
      </c>
      <c r="C36" s="34">
        <v>28</v>
      </c>
      <c r="D36" s="33"/>
      <c r="E36" s="31"/>
      <c r="F36" s="31"/>
      <c r="G36" s="31"/>
    </row>
    <row r="37" spans="1:7" s="30" customFormat="1" ht="15">
      <c r="A37" s="31"/>
      <c r="B37" s="33" t="s">
        <v>106</v>
      </c>
      <c r="C37" s="34">
        <v>56</v>
      </c>
      <c r="D37" s="33"/>
      <c r="E37" s="31"/>
      <c r="F37" s="31"/>
      <c r="G37" s="31"/>
    </row>
    <row r="38" spans="1:7" s="30" customFormat="1" ht="15">
      <c r="A38" s="31"/>
      <c r="B38" s="33" t="s">
        <v>99</v>
      </c>
      <c r="C38" s="34">
        <v>11.2</v>
      </c>
      <c r="D38" s="33" t="s">
        <v>162</v>
      </c>
      <c r="E38" s="31"/>
      <c r="F38" s="31"/>
      <c r="G38" s="31"/>
    </row>
    <row r="39" spans="1:7" s="30" customFormat="1" ht="15">
      <c r="A39" s="31"/>
      <c r="B39" s="33" t="s">
        <v>100</v>
      </c>
      <c r="C39" s="34">
        <v>44.8</v>
      </c>
      <c r="D39" s="33"/>
      <c r="E39" s="31"/>
      <c r="F39" s="31"/>
      <c r="G39" s="31"/>
    </row>
    <row r="40" spans="1:7" s="30" customFormat="1" ht="15">
      <c r="A40" s="31"/>
      <c r="B40" s="33"/>
      <c r="C40" s="31"/>
      <c r="D40" s="31"/>
      <c r="E40" s="31"/>
      <c r="F40" s="31"/>
      <c r="G40" s="31"/>
    </row>
    <row r="41" spans="1:7" s="30" customFormat="1" ht="15">
      <c r="A41" s="31"/>
      <c r="B41" s="32" t="s">
        <v>94</v>
      </c>
      <c r="C41" s="31"/>
      <c r="D41" s="31"/>
      <c r="E41" s="31"/>
      <c r="F41" s="31"/>
      <c r="G41" s="31"/>
    </row>
    <row r="42" spans="1:7" s="30" customFormat="1" ht="15">
      <c r="A42" s="31"/>
      <c r="B42" s="33" t="s">
        <v>113</v>
      </c>
      <c r="C42" s="33"/>
      <c r="D42" s="33"/>
      <c r="E42" s="33"/>
      <c r="F42" s="33"/>
      <c r="G42" s="31"/>
    </row>
    <row r="43" spans="1:7" s="30" customFormat="1" ht="15">
      <c r="A43" s="31"/>
      <c r="B43" s="33" t="s">
        <v>114</v>
      </c>
      <c r="C43" s="33"/>
      <c r="D43" s="33"/>
      <c r="E43" s="33"/>
      <c r="F43" s="33"/>
      <c r="G43" s="31"/>
    </row>
    <row r="44" spans="1:7" s="30" customFormat="1" ht="15">
      <c r="A44" s="31"/>
      <c r="B44" s="33" t="s">
        <v>122</v>
      </c>
      <c r="C44" s="33"/>
      <c r="D44" s="33"/>
      <c r="E44" s="33"/>
      <c r="F44" s="33"/>
      <c r="G44" s="31"/>
    </row>
    <row r="45" spans="1:7" s="30" customFormat="1" ht="15">
      <c r="A45" s="31"/>
      <c r="B45" s="33" t="s">
        <v>115</v>
      </c>
      <c r="C45" s="33"/>
      <c r="D45" s="33"/>
      <c r="E45" s="33"/>
      <c r="F45" s="33"/>
      <c r="G45" s="31"/>
    </row>
    <row r="46" spans="1:7" s="30" customFormat="1" ht="15">
      <c r="A46" s="31"/>
      <c r="B46" s="33" t="s">
        <v>116</v>
      </c>
      <c r="C46" s="33"/>
      <c r="D46" s="33"/>
      <c r="E46" s="33"/>
      <c r="F46" s="33"/>
      <c r="G46" s="31"/>
    </row>
    <row r="47" spans="1:7" s="30" customFormat="1" ht="15">
      <c r="A47" s="31"/>
      <c r="B47" s="33" t="s">
        <v>153</v>
      </c>
      <c r="C47" s="33"/>
      <c r="D47" s="33"/>
      <c r="E47" s="33"/>
      <c r="F47" s="33"/>
      <c r="G47" s="31"/>
    </row>
    <row r="48" spans="1:7" s="30" customFormat="1" ht="15">
      <c r="A48" s="31"/>
      <c r="B48" s="33" t="s">
        <v>117</v>
      </c>
      <c r="C48" s="33"/>
      <c r="D48" s="33"/>
      <c r="E48" s="33"/>
      <c r="F48" s="33"/>
      <c r="G48" s="31"/>
    </row>
    <row r="49" spans="1:7" s="30" customFormat="1" ht="15">
      <c r="A49" s="31"/>
      <c r="B49" s="31"/>
      <c r="C49" s="31"/>
      <c r="D49" s="31"/>
      <c r="E49" s="31"/>
      <c r="F49" s="31"/>
      <c r="G49" s="31"/>
    </row>
    <row r="50" spans="1:7" s="30" customFormat="1" ht="15">
      <c r="A50" s="31"/>
      <c r="B50" s="33" t="s">
        <v>118</v>
      </c>
      <c r="C50" s="34">
        <v>14</v>
      </c>
      <c r="D50" s="33"/>
      <c r="E50" s="31"/>
      <c r="F50" s="31"/>
      <c r="G50" s="31"/>
    </row>
    <row r="51" spans="1:7" s="30" customFormat="1" ht="15">
      <c r="A51" s="31"/>
      <c r="B51" s="33" t="s">
        <v>119</v>
      </c>
      <c r="C51" s="34">
        <v>11.2</v>
      </c>
      <c r="D51" s="33"/>
      <c r="E51" s="31"/>
      <c r="F51" s="31"/>
      <c r="G51" s="31"/>
    </row>
    <row r="52" spans="1:7" s="30" customFormat="1" ht="15">
      <c r="A52" s="31"/>
      <c r="B52" s="33" t="s">
        <v>100</v>
      </c>
      <c r="C52" s="34">
        <v>2.8</v>
      </c>
      <c r="D52" s="33"/>
      <c r="E52" s="31"/>
      <c r="F52" s="31"/>
      <c r="G52" s="31"/>
    </row>
    <row r="53" spans="1:7" s="30" customFormat="1" ht="15">
      <c r="A53" s="31"/>
      <c r="B53" s="31"/>
      <c r="C53" s="31"/>
      <c r="D53" s="31"/>
      <c r="E53" s="31"/>
      <c r="F53" s="31"/>
      <c r="G53" s="31"/>
    </row>
    <row r="54" spans="1:7" s="30" customFormat="1" ht="15">
      <c r="A54" s="31"/>
      <c r="B54" s="33" t="s">
        <v>120</v>
      </c>
      <c r="C54" s="31"/>
      <c r="D54" s="31"/>
      <c r="E54" s="31"/>
      <c r="F54" s="31"/>
      <c r="G54" s="31"/>
    </row>
    <row r="55" spans="1:7" s="30" customFormat="1" ht="15">
      <c r="A55" s="31"/>
      <c r="B55" s="33" t="s">
        <v>121</v>
      </c>
      <c r="C55" s="31"/>
      <c r="D55" s="31"/>
      <c r="E55" s="31"/>
      <c r="F55" s="31"/>
      <c r="G55" s="31"/>
    </row>
    <row r="56" spans="1:7" s="30" customFormat="1" ht="15">
      <c r="A56" s="31"/>
      <c r="B56" s="31"/>
      <c r="C56" s="31"/>
      <c r="D56" s="31"/>
      <c r="E56" s="31"/>
      <c r="F56" s="31"/>
      <c r="G56" s="31"/>
    </row>
    <row r="57" spans="1:7" s="30" customFormat="1" ht="15">
      <c r="A57" s="35"/>
      <c r="B57" s="35"/>
      <c r="C57" s="35"/>
      <c r="D57" s="35"/>
      <c r="E57" s="35"/>
      <c r="F57" s="35"/>
      <c r="G57" s="35"/>
    </row>
    <row r="58" spans="1:7" hidden="1"/>
    <row r="59" spans="1:7" hidden="1"/>
    <row r="60" spans="1:7" hidden="1"/>
    <row r="61" spans="1:7" hidden="1"/>
    <row r="62" spans="1:7" hidden="1"/>
    <row r="63" spans="1:7" hidden="1"/>
    <row r="64" spans="1:7" hidden="1"/>
    <row r="65" hidden="1"/>
  </sheetData>
  <sheetProtection algorithmName="SHA-512" hashValue="5J5tw+kc+uX81/88QgG9VD5VTqbENG9arLOy+MiCLqsIBNN0+z1aJeZXjir9SaZrCOudU9llBNXbo4HhYFJkLA==" saltValue="q3zxU2sKcdKRrgchNHTzrQ==" spinCount="100000" sheet="1"/>
  <mergeCells count="2">
    <mergeCell ref="A2:G2"/>
    <mergeCell ref="B1:F1"/>
  </mergeCells>
  <phoneticPr fontId="0" type="noConversion"/>
  <pageMargins left="0.78740157480314965" right="0.78740157480314965" top="0.47244094488188981" bottom="0.98425196850393704" header="0.51181102362204722" footer="0.51181102362204722"/>
  <pageSetup paperSize="9" scale="66" orientation="portrait" horizontalDpi="4294967293" verticalDpi="4294967293"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IT94"/>
  <sheetViews>
    <sheetView showGridLines="0" showRowColHeaders="0" zoomScale="90" zoomScaleNormal="90" workbookViewId="0">
      <selection activeCell="D6" sqref="D6:K6"/>
    </sheetView>
  </sheetViews>
  <sheetFormatPr baseColWidth="10" defaultColWidth="0" defaultRowHeight="15.75" zeroHeight="1"/>
  <cols>
    <col min="1" max="1" width="1.7109375" style="50" customWidth="1"/>
    <col min="2" max="2" width="40.7109375" style="50" customWidth="1"/>
    <col min="3" max="3" width="3" style="50" customWidth="1"/>
    <col min="4" max="4" width="20.5703125" style="50" customWidth="1"/>
    <col min="5" max="5" width="15.7109375" style="50" customWidth="1"/>
    <col min="6" max="6" width="9.140625" style="50" customWidth="1"/>
    <col min="7" max="7" width="12.85546875" style="50" customWidth="1"/>
    <col min="8" max="8" width="22.140625" style="50" customWidth="1"/>
    <col min="9" max="9" width="22.28515625" style="50" customWidth="1"/>
    <col min="10" max="10" width="2.42578125" style="50" customWidth="1"/>
    <col min="11" max="11" width="17.7109375" style="50" customWidth="1"/>
    <col min="12" max="12" width="1.7109375" style="50" customWidth="1"/>
    <col min="13" max="13" width="17" style="50" customWidth="1"/>
    <col min="14" max="14" width="1.7109375" style="50" customWidth="1"/>
    <col min="15" max="15" width="16.28515625" style="50" customWidth="1"/>
    <col min="16" max="16" width="1.7109375" style="50" customWidth="1"/>
    <col min="17" max="254" width="16" style="50" hidden="1" customWidth="1"/>
    <col min="255" max="16384" width="0.140625" style="50" hidden="1"/>
  </cols>
  <sheetData>
    <row r="1" spans="1:21" ht="35.1" customHeight="1">
      <c r="A1" s="48"/>
      <c r="B1" s="619" t="s">
        <v>210</v>
      </c>
      <c r="C1" s="620"/>
      <c r="D1" s="620"/>
      <c r="E1" s="620"/>
      <c r="F1" s="620"/>
      <c r="G1" s="620"/>
      <c r="H1" s="621"/>
      <c r="I1" s="621"/>
      <c r="J1" s="621"/>
      <c r="K1" s="621"/>
      <c r="L1" s="621"/>
      <c r="M1" s="621"/>
      <c r="N1" s="621"/>
      <c r="O1" s="621"/>
      <c r="P1" s="48"/>
    </row>
    <row r="2" spans="1:21">
      <c r="A2" s="48"/>
      <c r="B2" s="91"/>
      <c r="C2" s="91"/>
      <c r="D2" s="91"/>
      <c r="E2" s="91"/>
      <c r="F2" s="91"/>
      <c r="G2" s="91"/>
      <c r="H2" s="91"/>
      <c r="I2" s="91"/>
      <c r="J2" s="49"/>
      <c r="K2" s="91"/>
      <c r="L2" s="91"/>
      <c r="M2" s="91"/>
      <c r="N2" s="91"/>
      <c r="O2" s="91"/>
      <c r="P2" s="48"/>
    </row>
    <row r="3" spans="1:21">
      <c r="K3" s="93"/>
      <c r="L3" s="92"/>
      <c r="M3" s="93"/>
      <c r="N3" s="92"/>
      <c r="O3" s="92"/>
      <c r="P3" s="48"/>
    </row>
    <row r="4" spans="1:21">
      <c r="B4" s="444"/>
      <c r="C4" s="445"/>
      <c r="D4" s="445"/>
      <c r="E4" s="445"/>
      <c r="F4" s="445"/>
      <c r="G4" s="445"/>
      <c r="H4" s="445"/>
      <c r="I4" s="445"/>
      <c r="J4" s="445"/>
      <c r="K4" s="446"/>
      <c r="P4" s="48"/>
    </row>
    <row r="5" spans="1:21">
      <c r="B5" s="473"/>
      <c r="K5" s="474"/>
      <c r="P5" s="48"/>
    </row>
    <row r="6" spans="1:21" ht="25.15" customHeight="1">
      <c r="B6" s="447" t="s">
        <v>190</v>
      </c>
      <c r="C6" s="93"/>
      <c r="D6" s="649"/>
      <c r="E6" s="650"/>
      <c r="F6" s="650"/>
      <c r="G6" s="650"/>
      <c r="H6" s="650"/>
      <c r="I6" s="650"/>
      <c r="J6" s="650"/>
      <c r="K6" s="651"/>
      <c r="M6" s="648" t="str">
        <f>IF(AND(D13-D11&gt;0,U15&gt;U16),"Die Abwesenheit übersteigt die Dauer von 24 Stunden, daher handelt es sich um eine mehrtätige Reise. Bitte wechseln Sie zum Tabellenblatt Reisekosten mehrtägig.","")</f>
        <v/>
      </c>
      <c r="N6" s="648"/>
      <c r="O6" s="648"/>
      <c r="P6" s="48"/>
    </row>
    <row r="7" spans="1:21" ht="15" customHeight="1">
      <c r="B7" s="473"/>
      <c r="K7" s="448"/>
      <c r="M7" s="648"/>
      <c r="N7" s="648"/>
      <c r="O7" s="648"/>
      <c r="P7" s="48"/>
    </row>
    <row r="8" spans="1:21" ht="18" customHeight="1">
      <c r="B8" s="473"/>
      <c r="D8" s="646" t="s">
        <v>1</v>
      </c>
      <c r="E8" s="647"/>
      <c r="G8" s="177" t="s">
        <v>2</v>
      </c>
      <c r="H8" s="177"/>
      <c r="I8" s="95" t="s">
        <v>3</v>
      </c>
      <c r="J8" s="68"/>
      <c r="K8" s="448"/>
      <c r="M8" s="648"/>
      <c r="N8" s="648"/>
      <c r="O8" s="648"/>
      <c r="P8" s="48"/>
      <c r="S8" s="54"/>
    </row>
    <row r="9" spans="1:21" ht="7.15" customHeight="1">
      <c r="B9" s="473"/>
      <c r="D9" s="51"/>
      <c r="E9" s="55"/>
      <c r="G9" s="55"/>
      <c r="H9" s="177"/>
      <c r="I9" s="57"/>
      <c r="J9" s="51"/>
      <c r="K9" s="448"/>
      <c r="M9" s="648"/>
      <c r="N9" s="648"/>
      <c r="O9" s="648"/>
      <c r="P9" s="48"/>
    </row>
    <row r="10" spans="1:21" ht="7.15" customHeight="1">
      <c r="B10" s="473"/>
      <c r="E10" s="178"/>
      <c r="G10" s="178"/>
      <c r="H10" s="178"/>
      <c r="K10" s="448"/>
      <c r="M10" s="648"/>
      <c r="N10" s="648"/>
      <c r="O10" s="648"/>
      <c r="P10" s="48"/>
      <c r="S10" s="50" t="s">
        <v>10</v>
      </c>
      <c r="T10" s="50" t="s">
        <v>141</v>
      </c>
    </row>
    <row r="11" spans="1:21" ht="19.899999999999999" customHeight="1">
      <c r="B11" s="447" t="s">
        <v>4</v>
      </c>
      <c r="C11" s="93"/>
      <c r="D11" s="658"/>
      <c r="E11" s="658"/>
      <c r="G11" s="156"/>
      <c r="H11" s="96"/>
      <c r="J11" s="61"/>
      <c r="K11" s="475"/>
      <c r="L11" s="58"/>
      <c r="M11" s="648"/>
      <c r="N11" s="648"/>
      <c r="O11" s="648"/>
      <c r="P11" s="48"/>
      <c r="Q11" s="50" t="s">
        <v>5</v>
      </c>
      <c r="S11" s="59">
        <v>1</v>
      </c>
      <c r="T11" s="59">
        <f>G11</f>
        <v>0</v>
      </c>
      <c r="U11" s="60" t="str">
        <f>IF(OR(G11="",G13=""),"0:00",S11-T11)</f>
        <v>0:00</v>
      </c>
    </row>
    <row r="12" spans="1:21" ht="19.899999999999999" customHeight="1">
      <c r="B12" s="473"/>
      <c r="E12" s="476"/>
      <c r="G12" s="477"/>
      <c r="K12" s="448"/>
      <c r="M12" s="648" t="str">
        <f>IF(OR(D11="",D13=""),"",IF(OR(D11="",D13=D11+1,D13=D11),"","Tage nicht direkt aufeinanderfolgend!"))</f>
        <v/>
      </c>
      <c r="N12" s="660"/>
      <c r="O12" s="660"/>
      <c r="P12" s="48"/>
      <c r="Q12" s="50" t="s">
        <v>5</v>
      </c>
      <c r="U12" s="61"/>
    </row>
    <row r="13" spans="1:21" ht="19.899999999999999" customHeight="1">
      <c r="B13" s="447" t="s">
        <v>6</v>
      </c>
      <c r="C13" s="93"/>
      <c r="D13" s="658"/>
      <c r="E13" s="658"/>
      <c r="G13" s="156"/>
      <c r="I13" s="659" t="s">
        <v>66</v>
      </c>
      <c r="J13" s="659"/>
      <c r="K13" s="478" t="str">
        <f>IF(OR(G11="",G13=""),"",IF(D13-D11&gt;0,U11+U13,G13-G11))</f>
        <v/>
      </c>
      <c r="L13" s="97"/>
      <c r="M13" s="660"/>
      <c r="N13" s="660"/>
      <c r="O13" s="660"/>
      <c r="P13" s="48"/>
      <c r="Q13" s="50" t="s">
        <v>5</v>
      </c>
      <c r="S13" s="59"/>
      <c r="T13" s="59">
        <f>G13</f>
        <v>0</v>
      </c>
      <c r="U13" s="62" t="str">
        <f>IF(OR(G11="",G13=""),"0:00",G13)</f>
        <v>0:00</v>
      </c>
    </row>
    <row r="14" spans="1:21">
      <c r="B14" s="479"/>
      <c r="C14" s="469"/>
      <c r="D14" s="469"/>
      <c r="E14" s="469"/>
      <c r="F14" s="469"/>
      <c r="G14" s="469"/>
      <c r="H14" s="469"/>
      <c r="I14" s="469"/>
      <c r="J14" s="469"/>
      <c r="K14" s="457"/>
      <c r="P14" s="48"/>
      <c r="S14" s="63"/>
    </row>
    <row r="15" spans="1:21">
      <c r="A15" s="73"/>
      <c r="K15" s="482"/>
      <c r="P15" s="48"/>
      <c r="U15" s="64">
        <f>SUM(U11:U13)</f>
        <v>0</v>
      </c>
    </row>
    <row r="16" spans="1:21">
      <c r="B16" s="444"/>
      <c r="C16" s="445"/>
      <c r="D16" s="445"/>
      <c r="E16" s="445"/>
      <c r="F16" s="445"/>
      <c r="G16" s="445"/>
      <c r="H16" s="445"/>
      <c r="I16" s="445"/>
      <c r="J16" s="445"/>
      <c r="K16" s="446"/>
      <c r="P16" s="48"/>
      <c r="U16" s="64">
        <v>1</v>
      </c>
    </row>
    <row r="17" spans="1:16">
      <c r="B17" s="480" t="s">
        <v>7</v>
      </c>
      <c r="C17" s="98"/>
      <c r="D17" s="652"/>
      <c r="E17" s="653"/>
      <c r="F17" s="653"/>
      <c r="G17" s="653"/>
      <c r="H17" s="653"/>
      <c r="I17" s="653"/>
      <c r="J17" s="653"/>
      <c r="K17" s="654"/>
      <c r="M17" s="94"/>
      <c r="P17" s="48"/>
    </row>
    <row r="18" spans="1:16">
      <c r="B18" s="481" t="s">
        <v>8</v>
      </c>
      <c r="C18" s="94"/>
      <c r="D18" s="655"/>
      <c r="E18" s="656"/>
      <c r="F18" s="656"/>
      <c r="G18" s="656"/>
      <c r="H18" s="656"/>
      <c r="I18" s="656"/>
      <c r="J18" s="656"/>
      <c r="K18" s="657"/>
      <c r="M18" s="94"/>
      <c r="P18" s="48"/>
    </row>
    <row r="19" spans="1:16">
      <c r="B19" s="479"/>
      <c r="C19" s="469"/>
      <c r="D19" s="469"/>
      <c r="E19" s="469"/>
      <c r="F19" s="469"/>
      <c r="G19" s="469"/>
      <c r="H19" s="469"/>
      <c r="I19" s="469"/>
      <c r="J19" s="469"/>
      <c r="K19" s="457"/>
      <c r="P19" s="48"/>
    </row>
    <row r="20" spans="1:16" ht="16.5" thickBot="1">
      <c r="B20" s="48"/>
      <c r="C20" s="48"/>
      <c r="D20" s="48"/>
      <c r="E20" s="48"/>
      <c r="F20" s="48"/>
      <c r="G20" s="48"/>
      <c r="H20" s="48"/>
      <c r="I20" s="48"/>
      <c r="J20" s="48"/>
      <c r="K20" s="48"/>
      <c r="L20" s="48"/>
      <c r="M20" s="48"/>
      <c r="N20" s="48"/>
      <c r="O20" s="48"/>
      <c r="P20" s="48"/>
    </row>
    <row r="21" spans="1:16" ht="14.25" customHeight="1">
      <c r="A21" s="48"/>
      <c r="B21" s="48"/>
      <c r="C21" s="48"/>
      <c r="D21" s="49"/>
      <c r="E21" s="49"/>
      <c r="F21" s="49"/>
      <c r="G21" s="49"/>
      <c r="H21" s="49"/>
      <c r="I21" s="49"/>
      <c r="J21" s="48"/>
      <c r="K21" s="65"/>
      <c r="L21" s="58"/>
      <c r="M21" s="66"/>
      <c r="N21" s="58"/>
      <c r="O21" s="66"/>
      <c r="P21" s="48"/>
    </row>
    <row r="22" spans="1:16" ht="15" customHeight="1">
      <c r="A22" s="48"/>
      <c r="B22" s="91"/>
      <c r="C22" s="661" t="s">
        <v>148</v>
      </c>
      <c r="D22" s="662"/>
      <c r="E22" s="662"/>
      <c r="F22" s="662"/>
      <c r="G22" s="663"/>
      <c r="H22" s="49"/>
      <c r="I22" s="49"/>
      <c r="J22" s="67"/>
      <c r="K22" s="99" t="s">
        <v>9</v>
      </c>
      <c r="L22" s="100"/>
      <c r="M22" s="101" t="s">
        <v>83</v>
      </c>
      <c r="N22" s="100"/>
      <c r="O22" s="101" t="s">
        <v>55</v>
      </c>
      <c r="P22" s="48"/>
    </row>
    <row r="23" spans="1:16" ht="19.5" customHeight="1">
      <c r="A23" s="48"/>
      <c r="B23" s="91"/>
      <c r="C23" s="91"/>
      <c r="D23" s="49"/>
      <c r="E23" s="49"/>
      <c r="F23" s="49"/>
      <c r="G23" s="68"/>
      <c r="H23" s="49"/>
      <c r="I23" s="49"/>
      <c r="J23" s="67"/>
      <c r="K23" s="99"/>
      <c r="L23" s="100"/>
      <c r="M23" s="101" t="s">
        <v>84</v>
      </c>
      <c r="N23" s="100"/>
      <c r="O23" s="101"/>
      <c r="P23" s="48"/>
    </row>
    <row r="24" spans="1:16">
      <c r="A24" s="48"/>
      <c r="B24" s="48"/>
      <c r="C24" s="48"/>
      <c r="D24" s="48"/>
      <c r="E24" s="48"/>
      <c r="F24" s="48"/>
      <c r="G24" s="48"/>
      <c r="H24" s="48"/>
      <c r="I24" s="48"/>
      <c r="J24" s="69"/>
      <c r="K24" s="69"/>
      <c r="M24" s="101" t="s">
        <v>85</v>
      </c>
      <c r="O24" s="70"/>
      <c r="P24" s="48"/>
    </row>
    <row r="25" spans="1:16" ht="9.9499999999999993" customHeight="1">
      <c r="A25" s="74"/>
      <c r="B25" s="611"/>
      <c r="C25" s="71"/>
      <c r="D25" s="71"/>
      <c r="E25" s="71"/>
      <c r="F25" s="71"/>
      <c r="G25" s="71"/>
      <c r="H25" s="71"/>
      <c r="I25" s="72"/>
      <c r="J25" s="69"/>
      <c r="K25" s="69"/>
      <c r="M25" s="70"/>
      <c r="O25" s="70"/>
      <c r="P25" s="48"/>
    </row>
    <row r="26" spans="1:16" ht="15" customHeight="1">
      <c r="A26" s="74"/>
      <c r="B26" s="642" t="s">
        <v>74</v>
      </c>
      <c r="C26" s="643"/>
      <c r="D26" s="174"/>
      <c r="I26" s="74"/>
      <c r="J26" s="69"/>
      <c r="K26" s="69"/>
      <c r="M26" s="70"/>
      <c r="O26" s="70"/>
      <c r="P26" s="48"/>
    </row>
    <row r="27" spans="1:16">
      <c r="A27" s="74"/>
      <c r="I27" s="74"/>
      <c r="J27" s="69"/>
      <c r="K27" s="69"/>
      <c r="M27" s="70"/>
      <c r="O27" s="70"/>
      <c r="P27" s="48"/>
    </row>
    <row r="28" spans="1:16">
      <c r="A28" s="74"/>
      <c r="B28" s="93" t="s">
        <v>17</v>
      </c>
      <c r="C28" s="93"/>
      <c r="D28" s="58"/>
      <c r="E28" s="50" t="str">
        <f>IF(D11&lt;&gt;"",IF(+K13&gt;0.33334,1,0),"")</f>
        <v/>
      </c>
      <c r="F28" s="58" t="str">
        <f>IF(E28=1,"Tag","Tage")</f>
        <v>Tage</v>
      </c>
      <c r="G28" s="58" t="s">
        <v>70</v>
      </c>
      <c r="H28" s="102" t="str">
        <f>IF(K13="","0,00 €",IF(K13&gt;TIME(23,59,59),28,IF(K13&gt;TIME(8,0,0),14,IF(K13=TIME(0,0,0),"0,00 €","0,00 €"))))</f>
        <v>0,00 €</v>
      </c>
      <c r="I28" s="103" t="str">
        <f>IF(E28&lt;&gt;"",+E28*H28,"")</f>
        <v/>
      </c>
      <c r="J28" s="69"/>
      <c r="K28" s="69"/>
      <c r="M28" s="70"/>
      <c r="O28" s="70"/>
      <c r="P28" s="48"/>
    </row>
    <row r="29" spans="1:16">
      <c r="A29" s="74"/>
      <c r="B29" s="104"/>
      <c r="C29" s="104"/>
      <c r="D29" s="105"/>
      <c r="E29" s="106"/>
      <c r="F29" s="106"/>
      <c r="G29" s="107"/>
      <c r="H29" s="108"/>
      <c r="I29" s="109"/>
      <c r="J29" s="69"/>
      <c r="K29" s="110">
        <f>IF(D11&lt;&gt;"",+I28,0)</f>
        <v>0</v>
      </c>
      <c r="L29" s="111"/>
      <c r="M29" s="112"/>
      <c r="N29" s="111"/>
      <c r="O29" s="112"/>
      <c r="P29" s="48"/>
    </row>
    <row r="30" spans="1:16">
      <c r="A30" s="48"/>
      <c r="D30" s="48"/>
      <c r="E30" s="48"/>
      <c r="F30" s="48"/>
      <c r="G30" s="48"/>
      <c r="H30" s="113"/>
      <c r="I30" s="114"/>
      <c r="J30" s="69"/>
      <c r="K30" s="69"/>
      <c r="M30" s="70"/>
      <c r="O30" s="70"/>
      <c r="P30" s="48"/>
    </row>
    <row r="31" spans="1:16" ht="9.9499999999999993" customHeight="1">
      <c r="A31" s="53"/>
      <c r="B31" s="612"/>
      <c r="C31" s="115"/>
      <c r="D31" s="115"/>
      <c r="E31" s="115"/>
      <c r="F31" s="115"/>
      <c r="G31" s="115"/>
      <c r="H31" s="116"/>
      <c r="I31" s="117"/>
      <c r="J31" s="69"/>
      <c r="K31" s="69"/>
      <c r="M31" s="70"/>
      <c r="O31" s="70"/>
      <c r="P31" s="48"/>
    </row>
    <row r="32" spans="1:16">
      <c r="A32" s="53"/>
      <c r="B32" s="170" t="s">
        <v>18</v>
      </c>
      <c r="C32" s="119"/>
      <c r="H32" s="114"/>
      <c r="I32" s="118"/>
      <c r="J32" s="69"/>
      <c r="K32" s="69"/>
      <c r="M32" s="70"/>
      <c r="O32" s="70"/>
      <c r="P32" s="48"/>
    </row>
    <row r="33" spans="1:16">
      <c r="A33" s="53"/>
      <c r="B33" s="115"/>
      <c r="H33" s="114"/>
      <c r="I33" s="118"/>
      <c r="J33" s="69"/>
      <c r="K33" s="69"/>
      <c r="M33" s="70"/>
      <c r="O33" s="70"/>
      <c r="P33" s="48"/>
    </row>
    <row r="34" spans="1:16">
      <c r="A34" s="53"/>
      <c r="B34" s="93" t="s">
        <v>19</v>
      </c>
      <c r="C34" s="93"/>
      <c r="E34" s="157"/>
      <c r="F34" s="50" t="s">
        <v>11</v>
      </c>
      <c r="G34" s="58" t="s">
        <v>70</v>
      </c>
      <c r="H34" s="158"/>
      <c r="I34" s="120">
        <f>+E34*H34</f>
        <v>0</v>
      </c>
      <c r="J34" s="76"/>
      <c r="K34" s="69"/>
      <c r="M34" s="70"/>
      <c r="O34" s="70"/>
      <c r="P34" s="48"/>
    </row>
    <row r="35" spans="1:16">
      <c r="A35" s="53"/>
      <c r="H35" s="114"/>
      <c r="I35" s="118"/>
      <c r="J35" s="69"/>
      <c r="K35" s="69"/>
      <c r="M35" s="70"/>
      <c r="O35" s="70"/>
      <c r="P35" s="48"/>
    </row>
    <row r="36" spans="1:16">
      <c r="A36" s="53"/>
      <c r="B36" s="93" t="s">
        <v>20</v>
      </c>
      <c r="C36" s="93"/>
      <c r="H36" s="61" t="s">
        <v>21</v>
      </c>
      <c r="I36" s="159"/>
      <c r="J36" s="69"/>
      <c r="K36" s="69"/>
      <c r="M36" s="169"/>
      <c r="O36" s="70"/>
      <c r="P36" s="48"/>
    </row>
    <row r="37" spans="1:16">
      <c r="A37" s="53"/>
      <c r="I37" s="118" t="s">
        <v>5</v>
      </c>
      <c r="J37" s="69"/>
      <c r="K37" s="69"/>
      <c r="M37" s="70"/>
      <c r="O37" s="70"/>
      <c r="P37" s="48"/>
    </row>
    <row r="38" spans="1:16">
      <c r="A38" s="53"/>
      <c r="B38" s="93" t="s">
        <v>22</v>
      </c>
      <c r="C38" s="93"/>
      <c r="H38" s="61" t="s">
        <v>21</v>
      </c>
      <c r="I38" s="159"/>
      <c r="J38" s="69"/>
      <c r="K38" s="69"/>
      <c r="M38" s="169"/>
      <c r="O38" s="70"/>
      <c r="P38" s="48"/>
    </row>
    <row r="39" spans="1:16">
      <c r="A39" s="53"/>
      <c r="I39" s="118"/>
      <c r="J39" s="69"/>
      <c r="K39" s="69"/>
      <c r="M39" s="70"/>
      <c r="O39" s="70"/>
      <c r="P39" s="48"/>
    </row>
    <row r="40" spans="1:16">
      <c r="A40" s="53"/>
      <c r="B40" s="93" t="s">
        <v>23</v>
      </c>
      <c r="C40" s="93"/>
      <c r="H40" s="61" t="s">
        <v>21</v>
      </c>
      <c r="I40" s="159"/>
      <c r="J40" s="69"/>
      <c r="K40" s="69"/>
      <c r="M40" s="169"/>
      <c r="O40" s="70"/>
      <c r="P40" s="48"/>
    </row>
    <row r="41" spans="1:16">
      <c r="A41" s="53"/>
      <c r="I41" s="118"/>
      <c r="J41" s="69"/>
      <c r="K41" s="69"/>
      <c r="M41" s="70"/>
      <c r="O41" s="70"/>
      <c r="P41" s="48"/>
    </row>
    <row r="42" spans="1:16" ht="18" customHeight="1">
      <c r="A42" s="53"/>
      <c r="B42" s="93" t="s">
        <v>12</v>
      </c>
      <c r="C42" s="93"/>
      <c r="D42" s="666"/>
      <c r="E42" s="667"/>
      <c r="F42" s="668"/>
      <c r="H42" s="61" t="s">
        <v>21</v>
      </c>
      <c r="I42" s="159"/>
      <c r="J42" s="69"/>
      <c r="K42" s="121"/>
      <c r="L42" s="122"/>
      <c r="M42" s="169"/>
      <c r="N42" s="122"/>
      <c r="O42" s="123"/>
      <c r="P42" s="48"/>
    </row>
    <row r="43" spans="1:16" ht="21.75" customHeight="1">
      <c r="A43" s="53"/>
      <c r="B43" s="93"/>
      <c r="C43" s="93"/>
      <c r="H43" s="61"/>
      <c r="I43" s="124"/>
      <c r="J43" s="69"/>
      <c r="K43" s="121">
        <f>+I34+I36+I38+I40+I42</f>
        <v>0</v>
      </c>
      <c r="L43" s="122"/>
      <c r="M43" s="123"/>
      <c r="N43" s="122"/>
      <c r="O43" s="123"/>
      <c r="P43" s="48"/>
    </row>
    <row r="44" spans="1:16">
      <c r="A44" s="53"/>
      <c r="B44" s="51"/>
      <c r="C44" s="51"/>
      <c r="D44" s="51"/>
      <c r="E44" s="51"/>
      <c r="F44" s="51"/>
      <c r="G44" s="51"/>
      <c r="H44" s="51"/>
      <c r="I44" s="125"/>
      <c r="J44" s="69"/>
      <c r="K44" s="69"/>
      <c r="M44" s="70"/>
      <c r="O44" s="70"/>
      <c r="P44" s="48"/>
    </row>
    <row r="45" spans="1:16">
      <c r="I45" s="114"/>
      <c r="J45" s="69"/>
      <c r="K45" s="69"/>
      <c r="M45" s="70"/>
      <c r="O45" s="70"/>
      <c r="P45" s="48"/>
    </row>
    <row r="46" spans="1:16" ht="9.9499999999999993" customHeight="1">
      <c r="A46" s="52"/>
      <c r="B46" s="444"/>
      <c r="C46" s="445"/>
      <c r="D46" s="445"/>
      <c r="E46" s="445"/>
      <c r="F46" s="445"/>
      <c r="G46" s="445"/>
      <c r="H46" s="445"/>
      <c r="I46" s="458"/>
      <c r="J46" s="69"/>
      <c r="K46" s="69"/>
      <c r="M46" s="70"/>
      <c r="O46" s="70"/>
      <c r="P46" s="48"/>
    </row>
    <row r="47" spans="1:16" ht="15" customHeight="1">
      <c r="A47" s="78"/>
      <c r="B47" s="644" t="s">
        <v>149</v>
      </c>
      <c r="C47" s="645"/>
      <c r="D47" s="645"/>
      <c r="E47" s="645"/>
      <c r="F47" s="645"/>
      <c r="G47" s="645"/>
      <c r="H47" s="459"/>
      <c r="I47" s="460"/>
      <c r="J47" s="69"/>
      <c r="K47" s="69"/>
      <c r="M47" s="70"/>
      <c r="O47" s="70"/>
      <c r="P47" s="48"/>
    </row>
    <row r="48" spans="1:16">
      <c r="A48" s="78"/>
      <c r="B48" s="461"/>
      <c r="C48" s="126"/>
      <c r="D48" s="127"/>
      <c r="E48" s="83"/>
      <c r="F48" s="128"/>
      <c r="G48" s="129"/>
      <c r="H48" s="129"/>
      <c r="I48" s="462"/>
      <c r="J48" s="69"/>
      <c r="K48" s="69"/>
      <c r="M48" s="70"/>
      <c r="O48" s="70"/>
      <c r="P48" s="48"/>
    </row>
    <row r="49" spans="1:21" ht="31.5">
      <c r="A49" s="78"/>
      <c r="B49" s="447"/>
      <c r="C49" s="126"/>
      <c r="D49" s="127"/>
      <c r="E49" s="83"/>
      <c r="F49" s="128"/>
      <c r="G49" s="675" t="s">
        <v>90</v>
      </c>
      <c r="H49" s="676"/>
      <c r="I49" s="463" t="s">
        <v>186</v>
      </c>
      <c r="J49" s="69"/>
      <c r="K49" s="69"/>
      <c r="M49" s="70"/>
      <c r="O49" s="70"/>
      <c r="P49" s="48"/>
      <c r="S49" s="50" t="s">
        <v>90</v>
      </c>
    </row>
    <row r="50" spans="1:21">
      <c r="A50" s="78"/>
      <c r="B50" s="451" t="s">
        <v>89</v>
      </c>
      <c r="C50" s="126"/>
      <c r="D50" s="130">
        <v>0.2</v>
      </c>
      <c r="E50" s="83"/>
      <c r="F50" s="131"/>
      <c r="G50" s="71"/>
      <c r="H50" s="132">
        <f>IF(Q50=TRUE,5.6,0)</f>
        <v>0</v>
      </c>
      <c r="I50" s="464"/>
      <c r="J50" s="69"/>
      <c r="K50" s="69"/>
      <c r="M50" s="70"/>
      <c r="O50" s="70"/>
      <c r="P50" s="48"/>
      <c r="Q50" s="79" t="b">
        <v>0</v>
      </c>
      <c r="R50" s="80"/>
      <c r="S50" s="80">
        <f>MAX(H50-I50,MIN(0))</f>
        <v>0</v>
      </c>
      <c r="T50" s="81"/>
      <c r="U50" s="82"/>
    </row>
    <row r="51" spans="1:21">
      <c r="A51" s="78"/>
      <c r="B51" s="451" t="s">
        <v>58</v>
      </c>
      <c r="C51" s="126"/>
      <c r="D51" s="130">
        <v>0.4</v>
      </c>
      <c r="E51" s="83"/>
      <c r="F51" s="131"/>
      <c r="H51" s="133">
        <f>IF(Q51=TRUE,11.2,0)</f>
        <v>0</v>
      </c>
      <c r="I51" s="465"/>
      <c r="J51" s="69"/>
      <c r="K51" s="69"/>
      <c r="M51" s="70"/>
      <c r="O51" s="70"/>
      <c r="P51" s="48"/>
      <c r="Q51" s="79" t="b">
        <v>0</v>
      </c>
      <c r="R51" s="80"/>
      <c r="S51" s="80">
        <f>MAX(H51-I51,MIN(0))</f>
        <v>0</v>
      </c>
      <c r="T51" s="81"/>
      <c r="U51" s="82"/>
    </row>
    <row r="52" spans="1:21">
      <c r="A52" s="78"/>
      <c r="B52" s="452" t="s">
        <v>59</v>
      </c>
      <c r="C52" s="126"/>
      <c r="D52" s="134">
        <v>0.4</v>
      </c>
      <c r="E52" s="135"/>
      <c r="F52" s="131"/>
      <c r="G52" s="75"/>
      <c r="H52" s="136" t="str">
        <f>IF(Q52=TRUE,11.2,"0,00 €")</f>
        <v>0,00 €</v>
      </c>
      <c r="I52" s="466"/>
      <c r="J52" s="69"/>
      <c r="K52" s="69"/>
      <c r="M52" s="70"/>
      <c r="O52" s="70"/>
      <c r="P52" s="48"/>
      <c r="Q52" s="79" t="b">
        <v>0</v>
      </c>
      <c r="R52" s="80"/>
      <c r="S52" s="80">
        <f>MAX(H52-I52,MIN(0))</f>
        <v>0</v>
      </c>
      <c r="T52" s="81"/>
      <c r="U52" s="82"/>
    </row>
    <row r="53" spans="1:21">
      <c r="A53" s="78"/>
      <c r="B53" s="452"/>
      <c r="C53" s="126"/>
      <c r="D53" s="134"/>
      <c r="E53" s="135"/>
      <c r="F53" s="128"/>
      <c r="H53" s="129"/>
      <c r="I53" s="467" t="s">
        <v>90</v>
      </c>
      <c r="J53" s="69"/>
      <c r="K53" s="121">
        <f>MIN(T54,MAX(K29))</f>
        <v>0</v>
      </c>
      <c r="M53" s="70"/>
      <c r="O53" s="70"/>
      <c r="P53" s="48"/>
      <c r="Q53" s="82"/>
      <c r="R53" s="80"/>
      <c r="S53" s="80"/>
      <c r="T53" s="81"/>
      <c r="U53" s="82"/>
    </row>
    <row r="54" spans="1:21">
      <c r="A54" s="52"/>
      <c r="B54" s="468"/>
      <c r="C54" s="469"/>
      <c r="D54" s="469"/>
      <c r="E54" s="469"/>
      <c r="F54" s="469"/>
      <c r="G54" s="470"/>
      <c r="H54" s="471"/>
      <c r="I54" s="472"/>
      <c r="J54" s="69"/>
      <c r="K54" s="110"/>
      <c r="M54" s="70"/>
      <c r="O54" s="70"/>
      <c r="P54" s="48"/>
      <c r="Q54" s="83"/>
      <c r="R54" s="83"/>
      <c r="S54" s="80">
        <f>SUM(S50:S52)</f>
        <v>0</v>
      </c>
      <c r="T54" s="80">
        <f>MIN(S54,MAX(H28))</f>
        <v>0</v>
      </c>
      <c r="U54" s="84"/>
    </row>
    <row r="55" spans="1:21">
      <c r="A55" s="52"/>
      <c r="B55" s="51"/>
      <c r="C55" s="51"/>
      <c r="D55" s="51"/>
      <c r="E55" s="51"/>
      <c r="F55" s="51"/>
      <c r="G55" s="51"/>
      <c r="H55" s="51"/>
      <c r="I55" s="137"/>
      <c r="J55" s="69"/>
      <c r="K55" s="138"/>
      <c r="M55" s="70"/>
      <c r="O55" s="70"/>
      <c r="P55" s="48"/>
      <c r="Q55" s="83"/>
      <c r="R55" s="83"/>
      <c r="S55" s="83"/>
      <c r="T55" s="83"/>
      <c r="U55" s="83"/>
    </row>
    <row r="56" spans="1:21" ht="9.9499999999999993" customHeight="1">
      <c r="B56" s="171"/>
      <c r="C56" s="115"/>
      <c r="D56" s="115"/>
      <c r="E56" s="115"/>
      <c r="F56" s="115"/>
      <c r="G56" s="115"/>
      <c r="H56" s="115"/>
      <c r="I56" s="117"/>
      <c r="J56" s="69"/>
      <c r="K56" s="69"/>
      <c r="M56" s="70"/>
      <c r="O56" s="70"/>
      <c r="P56" s="48"/>
      <c r="Q56" s="83"/>
      <c r="R56" s="83"/>
      <c r="S56" s="83"/>
      <c r="T56" s="83"/>
      <c r="U56" s="83"/>
    </row>
    <row r="57" spans="1:21">
      <c r="B57" s="160" t="s">
        <v>24</v>
      </c>
      <c r="C57" s="119"/>
      <c r="I57" s="118"/>
      <c r="J57" s="69"/>
      <c r="K57" s="69"/>
      <c r="M57" s="70"/>
      <c r="O57" s="70"/>
      <c r="P57" s="48"/>
      <c r="Q57" s="83"/>
      <c r="R57" s="83"/>
      <c r="S57" s="83"/>
      <c r="T57" s="83"/>
      <c r="U57" s="83"/>
    </row>
    <row r="58" spans="1:21">
      <c r="B58" s="52"/>
      <c r="I58" s="118"/>
      <c r="J58" s="69"/>
      <c r="K58" s="69"/>
      <c r="M58" s="70"/>
      <c r="O58" s="70"/>
      <c r="P58" s="48"/>
      <c r="Q58" s="83"/>
      <c r="R58" s="85"/>
      <c r="S58" s="139"/>
      <c r="T58" s="83"/>
      <c r="U58" s="83"/>
    </row>
    <row r="59" spans="1:21" ht="15.75" customHeight="1">
      <c r="B59" s="669"/>
      <c r="C59" s="670"/>
      <c r="D59" s="670"/>
      <c r="E59" s="670"/>
      <c r="F59" s="671"/>
      <c r="H59" s="61" t="s">
        <v>21</v>
      </c>
      <c r="I59" s="159"/>
      <c r="J59" s="69"/>
      <c r="K59" s="69"/>
      <c r="M59" s="169"/>
      <c r="O59" s="70"/>
      <c r="P59" s="48"/>
    </row>
    <row r="60" spans="1:21">
      <c r="B60" s="52"/>
      <c r="E60" s="50" t="s">
        <v>5</v>
      </c>
      <c r="I60" s="118"/>
      <c r="J60" s="69"/>
      <c r="K60" s="69"/>
      <c r="M60" s="70"/>
      <c r="O60" s="70"/>
      <c r="P60" s="48"/>
    </row>
    <row r="61" spans="1:21" ht="15.75" customHeight="1">
      <c r="B61" s="669"/>
      <c r="C61" s="670"/>
      <c r="D61" s="670"/>
      <c r="E61" s="670"/>
      <c r="F61" s="671"/>
      <c r="H61" s="61" t="s">
        <v>21</v>
      </c>
      <c r="I61" s="159"/>
      <c r="J61" s="69"/>
      <c r="K61" s="69"/>
      <c r="M61" s="169"/>
      <c r="O61" s="70"/>
      <c r="P61" s="48"/>
    </row>
    <row r="62" spans="1:21">
      <c r="B62" s="52"/>
      <c r="D62" s="50" t="s">
        <v>5</v>
      </c>
      <c r="I62" s="118"/>
      <c r="J62" s="69"/>
      <c r="K62" s="69"/>
      <c r="M62" s="70"/>
      <c r="O62" s="70"/>
      <c r="P62" s="48"/>
    </row>
    <row r="63" spans="1:21" ht="15.75" customHeight="1">
      <c r="B63" s="669"/>
      <c r="C63" s="670"/>
      <c r="D63" s="670"/>
      <c r="E63" s="670"/>
      <c r="F63" s="671"/>
      <c r="H63" s="61" t="s">
        <v>21</v>
      </c>
      <c r="I63" s="159"/>
      <c r="J63" s="69"/>
      <c r="K63" s="121"/>
      <c r="L63" s="122"/>
      <c r="M63" s="169"/>
      <c r="N63" s="122"/>
      <c r="O63" s="123"/>
      <c r="P63" s="48"/>
    </row>
    <row r="64" spans="1:21" ht="19.5" customHeight="1">
      <c r="B64" s="77"/>
      <c r="C64" s="51"/>
      <c r="D64" s="51"/>
      <c r="E64" s="51"/>
      <c r="F64" s="51"/>
      <c r="G64" s="51"/>
      <c r="H64" s="172"/>
      <c r="I64" s="173"/>
      <c r="J64" s="69"/>
      <c r="K64" s="121">
        <f>+I59+I61+I63</f>
        <v>0</v>
      </c>
      <c r="L64" s="122"/>
      <c r="M64" s="123"/>
      <c r="N64" s="122"/>
      <c r="O64" s="123"/>
      <c r="P64" s="48"/>
    </row>
    <row r="65" spans="1:17" ht="15" customHeight="1">
      <c r="B65" s="115"/>
      <c r="C65" s="115"/>
      <c r="D65" s="115"/>
      <c r="E65" s="115"/>
      <c r="F65" s="115"/>
      <c r="G65" s="115"/>
      <c r="H65" s="115"/>
      <c r="I65" s="115"/>
      <c r="J65" s="69"/>
      <c r="K65" s="69"/>
      <c r="M65" s="70"/>
      <c r="O65" s="70"/>
      <c r="P65" s="48"/>
    </row>
    <row r="66" spans="1:17" ht="15" customHeight="1">
      <c r="B66" s="444"/>
      <c r="C66" s="445"/>
      <c r="D66" s="445"/>
      <c r="E66" s="445"/>
      <c r="F66" s="445"/>
      <c r="G66" s="445"/>
      <c r="H66" s="445"/>
      <c r="I66" s="446"/>
      <c r="J66" s="69"/>
      <c r="K66" s="69"/>
      <c r="M66" s="70"/>
      <c r="O66" s="70"/>
      <c r="P66" s="48"/>
    </row>
    <row r="67" spans="1:17">
      <c r="B67" s="447" t="s">
        <v>151</v>
      </c>
      <c r="I67" s="448"/>
      <c r="J67" s="69"/>
      <c r="K67" s="69"/>
      <c r="M67" s="70"/>
      <c r="O67" s="70"/>
      <c r="P67" s="48"/>
    </row>
    <row r="68" spans="1:17">
      <c r="A68" s="78"/>
      <c r="B68" s="449"/>
      <c r="C68" s="83"/>
      <c r="D68" s="83"/>
      <c r="E68" s="83"/>
      <c r="F68" s="83"/>
      <c r="G68" s="83"/>
      <c r="H68" s="85"/>
      <c r="I68" s="448"/>
      <c r="J68" s="69"/>
      <c r="K68" s="69"/>
      <c r="M68" s="70"/>
      <c r="O68" s="70"/>
      <c r="P68" s="48"/>
    </row>
    <row r="69" spans="1:17" s="164" customFormat="1" ht="20.100000000000001" customHeight="1">
      <c r="A69" s="163"/>
      <c r="B69" s="672" t="s">
        <v>185</v>
      </c>
      <c r="C69" s="673"/>
      <c r="D69" s="673"/>
      <c r="E69" s="673"/>
      <c r="F69" s="673"/>
      <c r="G69" s="673"/>
      <c r="H69" s="674"/>
      <c r="I69" s="450"/>
      <c r="J69" s="165"/>
      <c r="K69" s="165"/>
      <c r="M69" s="166"/>
      <c r="O69" s="166"/>
      <c r="P69" s="167"/>
      <c r="Q69" s="168" t="b">
        <v>0</v>
      </c>
    </row>
    <row r="70" spans="1:17">
      <c r="A70" s="78"/>
      <c r="B70" s="449"/>
      <c r="C70" s="83"/>
      <c r="D70" s="83"/>
      <c r="E70" s="83"/>
      <c r="F70" s="83"/>
      <c r="G70" s="83"/>
      <c r="H70" s="85"/>
      <c r="I70" s="448"/>
      <c r="J70" s="69"/>
      <c r="K70" s="69"/>
      <c r="M70" s="70"/>
      <c r="O70" s="70"/>
      <c r="P70" s="48"/>
    </row>
    <row r="71" spans="1:17">
      <c r="A71" s="78"/>
      <c r="B71" s="451" t="s">
        <v>87</v>
      </c>
      <c r="C71" s="83"/>
      <c r="D71" s="140"/>
      <c r="E71" s="83"/>
      <c r="F71" s="128"/>
      <c r="G71" s="141"/>
      <c r="H71" s="142" t="str">
        <f>IF(Q71=TRUE,1.87,"")</f>
        <v/>
      </c>
      <c r="I71" s="448"/>
      <c r="J71" s="69"/>
      <c r="K71" s="69"/>
      <c r="M71" s="70"/>
      <c r="O71" s="70"/>
      <c r="P71" s="48"/>
      <c r="Q71" s="86" t="b">
        <v>0</v>
      </c>
    </row>
    <row r="72" spans="1:17">
      <c r="A72" s="78"/>
      <c r="B72" s="451" t="s">
        <v>58</v>
      </c>
      <c r="C72" s="83"/>
      <c r="D72" s="140"/>
      <c r="E72" s="83"/>
      <c r="F72" s="128"/>
      <c r="G72" s="141"/>
      <c r="H72" s="142" t="str">
        <f>IF(Q72=TRUE,3.57,"")</f>
        <v/>
      </c>
      <c r="I72" s="448"/>
      <c r="J72" s="69"/>
      <c r="K72" s="69"/>
      <c r="M72" s="70"/>
      <c r="O72" s="70"/>
      <c r="P72" s="48"/>
      <c r="Q72" s="86" t="b">
        <v>0</v>
      </c>
    </row>
    <row r="73" spans="1:17">
      <c r="A73" s="78"/>
      <c r="B73" s="452" t="s">
        <v>59</v>
      </c>
      <c r="C73" s="83"/>
      <c r="D73" s="140"/>
      <c r="E73" s="135"/>
      <c r="F73" s="128"/>
      <c r="G73" s="143"/>
      <c r="H73" s="144" t="str">
        <f>IF(Q73=TRUE,3.57,"")</f>
        <v/>
      </c>
      <c r="I73" s="448"/>
      <c r="J73" s="69"/>
      <c r="K73" s="69"/>
      <c r="M73" s="70"/>
      <c r="O73" s="70"/>
      <c r="P73" s="48"/>
      <c r="Q73" s="86" t="b">
        <v>0</v>
      </c>
    </row>
    <row r="74" spans="1:17" ht="4.5" customHeight="1">
      <c r="A74" s="78"/>
      <c r="B74" s="452"/>
      <c r="C74" s="134"/>
      <c r="D74" s="145"/>
      <c r="E74" s="145"/>
      <c r="F74" s="145"/>
      <c r="G74" s="143"/>
      <c r="H74" s="146"/>
      <c r="I74" s="453"/>
      <c r="J74" s="69"/>
      <c r="K74" s="69"/>
      <c r="M74" s="70"/>
      <c r="O74" s="70"/>
      <c r="P74" s="48"/>
    </row>
    <row r="75" spans="1:17">
      <c r="A75" s="78"/>
      <c r="B75" s="451" t="s">
        <v>60</v>
      </c>
      <c r="C75" s="83" t="s">
        <v>5</v>
      </c>
      <c r="D75" s="83"/>
      <c r="E75" s="83"/>
      <c r="F75" s="83"/>
      <c r="G75" s="147"/>
      <c r="H75" s="148">
        <f>MIN("9,00",SUM(H71:H73))</f>
        <v>0</v>
      </c>
      <c r="I75" s="448"/>
      <c r="J75" s="69"/>
      <c r="K75" s="121" t="str">
        <f>IF(Q69=TRUE,-H75,"")</f>
        <v/>
      </c>
      <c r="M75" s="70"/>
      <c r="O75" s="70"/>
      <c r="P75" s="48"/>
    </row>
    <row r="76" spans="1:17" ht="15" customHeight="1">
      <c r="A76" s="78"/>
      <c r="B76" s="664" t="s">
        <v>5</v>
      </c>
      <c r="C76" s="665"/>
      <c r="D76" s="665"/>
      <c r="E76" s="665"/>
      <c r="F76" s="454"/>
      <c r="G76" s="455"/>
      <c r="H76" s="456"/>
      <c r="I76" s="457"/>
      <c r="J76" s="69"/>
      <c r="K76" s="69"/>
      <c r="M76" s="70"/>
      <c r="O76" s="70"/>
      <c r="P76" s="48"/>
    </row>
    <row r="77" spans="1:17" ht="4.5" customHeight="1">
      <c r="A77" s="78"/>
      <c r="B77" s="149"/>
      <c r="C77" s="149"/>
      <c r="D77" s="149"/>
      <c r="E77" s="149"/>
      <c r="F77" s="83"/>
      <c r="G77" s="126"/>
      <c r="H77" s="150"/>
      <c r="J77" s="69"/>
      <c r="K77" s="69"/>
      <c r="M77" s="70"/>
      <c r="O77" s="70"/>
      <c r="P77" s="48"/>
    </row>
    <row r="78" spans="1:17" ht="16.5" thickBot="1">
      <c r="A78" s="443"/>
      <c r="B78" s="151"/>
      <c r="C78" s="151"/>
      <c r="D78" s="151"/>
      <c r="E78" s="151"/>
      <c r="F78" s="151"/>
      <c r="G78" s="151"/>
      <c r="H78" s="151"/>
      <c r="I78" s="151"/>
      <c r="J78" s="88"/>
      <c r="K78" s="69"/>
      <c r="M78" s="70"/>
      <c r="O78" s="70"/>
      <c r="P78" s="48"/>
    </row>
    <row r="79" spans="1:17">
      <c r="A79" s="69"/>
      <c r="D79" s="152"/>
      <c r="K79" s="87"/>
      <c r="M79" s="70"/>
      <c r="O79" s="70"/>
      <c r="P79" s="48"/>
    </row>
    <row r="80" spans="1:17">
      <c r="A80" s="69"/>
      <c r="B80" s="162"/>
      <c r="G80" s="640"/>
      <c r="H80" s="641"/>
      <c r="I80" s="56" t="s">
        <v>73</v>
      </c>
      <c r="K80" s="121">
        <f>IF(Q69=TRUE,K29+K43-K53+K64+K75,K29+K43-K53+K64)</f>
        <v>0</v>
      </c>
      <c r="L80" s="153"/>
      <c r="M80" s="154">
        <f>SUM(M25:M78)</f>
        <v>0</v>
      </c>
      <c r="N80" s="153"/>
      <c r="O80" s="155"/>
      <c r="P80" s="48"/>
    </row>
    <row r="81" spans="1:16" ht="5.0999999999999996" customHeight="1">
      <c r="A81" s="69"/>
      <c r="G81" s="162"/>
      <c r="I81" s="56"/>
      <c r="K81" s="121"/>
      <c r="L81" s="153"/>
      <c r="M81" s="154"/>
      <c r="N81" s="153"/>
      <c r="O81" s="155"/>
      <c r="P81" s="48"/>
    </row>
    <row r="82" spans="1:16">
      <c r="A82" s="69"/>
      <c r="B82" s="162"/>
      <c r="G82" s="162"/>
      <c r="I82" s="56" t="s">
        <v>152</v>
      </c>
      <c r="K82" s="161"/>
      <c r="L82" s="153"/>
      <c r="M82" s="154"/>
      <c r="N82" s="153"/>
      <c r="O82" s="155"/>
      <c r="P82" s="48"/>
    </row>
    <row r="83" spans="1:16" ht="5.0999999999999996" customHeight="1">
      <c r="A83" s="69"/>
      <c r="I83" s="56"/>
      <c r="K83" s="121"/>
      <c r="L83" s="153"/>
      <c r="M83" s="154"/>
      <c r="N83" s="153"/>
      <c r="O83" s="155"/>
      <c r="P83" s="48"/>
    </row>
    <row r="84" spans="1:16">
      <c r="A84" s="69"/>
      <c r="B84" s="162"/>
      <c r="I84" s="56" t="s">
        <v>154</v>
      </c>
      <c r="K84" s="121">
        <f>K80-K82</f>
        <v>0</v>
      </c>
      <c r="L84" s="153"/>
      <c r="M84" s="154"/>
      <c r="N84" s="153"/>
      <c r="O84" s="155"/>
      <c r="P84" s="48"/>
    </row>
    <row r="85" spans="1:16" ht="16.5" thickBot="1">
      <c r="A85" s="69"/>
      <c r="B85" s="151"/>
      <c r="C85" s="151"/>
      <c r="D85" s="151"/>
      <c r="E85" s="151"/>
      <c r="F85" s="151"/>
      <c r="G85" s="151"/>
      <c r="H85" s="151"/>
      <c r="I85" s="151"/>
      <c r="J85" s="151"/>
      <c r="K85" s="88"/>
      <c r="M85" s="89"/>
      <c r="O85" s="89"/>
      <c r="P85" s="48"/>
    </row>
    <row r="86" spans="1:16">
      <c r="P86" s="48"/>
    </row>
    <row r="87" spans="1:16" hidden="1">
      <c r="A87" s="48"/>
      <c r="D87" s="48"/>
      <c r="E87" s="48"/>
      <c r="F87" s="48"/>
      <c r="G87" s="48"/>
      <c r="H87" s="48"/>
      <c r="J87" s="48"/>
      <c r="K87" s="48"/>
      <c r="L87" s="48"/>
      <c r="M87" s="48"/>
      <c r="N87" s="48"/>
      <c r="O87" s="48"/>
      <c r="P87" s="48"/>
    </row>
    <row r="88" spans="1:16" hidden="1">
      <c r="A88" s="48"/>
      <c r="B88" s="93"/>
      <c r="C88" s="93"/>
      <c r="D88" s="48"/>
      <c r="E88" s="48"/>
      <c r="F88" s="48"/>
      <c r="G88" s="48"/>
      <c r="H88" s="48"/>
      <c r="J88" s="48"/>
      <c r="K88" s="48"/>
      <c r="L88" s="48"/>
      <c r="M88" s="48"/>
      <c r="N88" s="48"/>
      <c r="O88" s="48"/>
      <c r="P88" s="48"/>
    </row>
    <row r="89" spans="1:16" hidden="1">
      <c r="A89" s="48"/>
      <c r="D89" s="48"/>
      <c r="E89" s="48"/>
      <c r="F89" s="48"/>
      <c r="G89" s="48"/>
      <c r="H89" s="48"/>
      <c r="J89" s="48"/>
      <c r="K89" s="48"/>
      <c r="L89" s="48"/>
      <c r="M89" s="48"/>
      <c r="N89" s="48"/>
      <c r="O89" s="48"/>
      <c r="P89" s="48"/>
    </row>
    <row r="90" spans="1:16" ht="5.0999999999999996" hidden="1" customHeight="1">
      <c r="A90" s="48"/>
      <c r="D90" s="48"/>
      <c r="E90" s="48"/>
      <c r="F90" s="48"/>
      <c r="G90" s="48"/>
      <c r="H90" s="48"/>
      <c r="J90" s="48"/>
      <c r="K90" s="48"/>
      <c r="L90" s="48"/>
      <c r="M90" s="48"/>
      <c r="N90" s="48"/>
      <c r="O90" s="48"/>
      <c r="P90" s="48"/>
    </row>
    <row r="91" spans="1:16" hidden="1">
      <c r="A91" s="48"/>
      <c r="D91" s="48"/>
      <c r="E91" s="48"/>
      <c r="F91" s="48"/>
      <c r="G91" s="48"/>
      <c r="H91" s="48"/>
      <c r="J91" s="48"/>
      <c r="K91" s="48"/>
      <c r="L91" s="48"/>
      <c r="M91" s="48"/>
      <c r="N91" s="48"/>
      <c r="O91" s="48"/>
      <c r="P91" s="48"/>
    </row>
    <row r="92" spans="1:16" ht="5.0999999999999996" hidden="1" customHeight="1">
      <c r="A92" s="48"/>
      <c r="D92" s="48"/>
      <c r="E92" s="48"/>
      <c r="F92" s="48"/>
      <c r="G92" s="48"/>
      <c r="H92" s="48"/>
      <c r="J92" s="48"/>
      <c r="K92" s="48"/>
      <c r="L92" s="48"/>
      <c r="M92" s="48"/>
      <c r="N92" s="48"/>
      <c r="O92" s="48"/>
      <c r="P92" s="48"/>
    </row>
    <row r="93" spans="1:16" hidden="1">
      <c r="A93" s="48"/>
      <c r="D93" s="48"/>
      <c r="E93" s="48"/>
      <c r="F93" s="48"/>
      <c r="G93" s="48"/>
      <c r="H93" s="48"/>
      <c r="J93" s="48"/>
      <c r="K93" s="48"/>
      <c r="L93" s="48"/>
      <c r="M93" s="48"/>
      <c r="N93" s="48"/>
      <c r="O93" s="48"/>
      <c r="P93" s="48"/>
    </row>
    <row r="94" spans="1:16" hidden="1">
      <c r="D94" s="90"/>
    </row>
  </sheetData>
  <sheetProtection algorithmName="SHA-512" hashValue="GKbLKCrx8NqEwCgqEKEjTXsxyfgMzJ41fqsGmj4Hv8UkARwjQptC220h/STkOg9A1o/9jVc1c7mv6sX7PzLHAg==" saltValue="sXLT+xqoxjaf8tqzXxJYcw==" spinCount="100000" sheet="1" objects="1" scenarios="1" selectLockedCells="1"/>
  <mergeCells count="21">
    <mergeCell ref="B59:F59"/>
    <mergeCell ref="B61:F61"/>
    <mergeCell ref="B69:H69"/>
    <mergeCell ref="G49:H49"/>
    <mergeCell ref="B63:F63"/>
    <mergeCell ref="G80:H80"/>
    <mergeCell ref="B1:O1"/>
    <mergeCell ref="B26:C26"/>
    <mergeCell ref="B47:G47"/>
    <mergeCell ref="D8:E8"/>
    <mergeCell ref="M6:O11"/>
    <mergeCell ref="D6:K6"/>
    <mergeCell ref="D17:K17"/>
    <mergeCell ref="D18:K18"/>
    <mergeCell ref="D13:E13"/>
    <mergeCell ref="D11:E11"/>
    <mergeCell ref="I13:J13"/>
    <mergeCell ref="M12:O13"/>
    <mergeCell ref="C22:G22"/>
    <mergeCell ref="B76:E76"/>
    <mergeCell ref="D42:F42"/>
  </mergeCells>
  <phoneticPr fontId="0" type="noConversion"/>
  <dataValidations count="2">
    <dataValidation type="date" allowBlank="1" showInputMessage="1" showErrorMessage="1" errorTitle="Hinweis zur Eingabe" error="Sie haben ein Datum erfasst, welches nicht dem erforderlichen Datumsformat entspricht, z.B. 01.01.2022 oder außerhalb des Jahres 2022 liegt._x000a__x000a_Bitte berichtigen Sie Ihre Eingabe." sqref="D13:E13 D11:E11">
      <formula1>44562</formula1>
      <formula2>44936</formula2>
    </dataValidation>
    <dataValidation type="time" allowBlank="1" showInputMessage="1" showErrorMessage="1" errorTitle="Hinweis zur Eingabe" error="Bitte geben Sie die Uhrzeit mit Doppelpunkt ein; z.B. 15:00." sqref="G11 G13">
      <formula1>0</formula1>
      <formula2>0.999305555555556</formula2>
    </dataValidation>
  </dataValidations>
  <printOptions horizontalCentered="1" verticalCentered="1"/>
  <pageMargins left="0.59055118110236227" right="0.19685039370078741" top="0.19685039370078741" bottom="0.39370078740157483" header="0" footer="0.19685039370078741"/>
  <pageSetup paperSize="9" scale="47" orientation="portrait" verticalDpi="300" r:id="rId1"/>
  <headerFooter alignWithMargins="0">
    <oddFooter>&amp;C&amp;B</oddFooter>
  </headerFooter>
  <rowBreaks count="1" manualBreakCount="1">
    <brk id="27" max="14" man="1"/>
  </rowBreaks>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6390" r:id="rId4" name="Kontrollkästchen 6">
              <controlPr locked="0" defaultSize="0" autoFill="0" autoLine="0" autoPict="0">
                <anchor moveWithCells="1">
                  <from>
                    <xdr:col>3</xdr:col>
                    <xdr:colOff>1371600</xdr:colOff>
                    <xdr:row>49</xdr:row>
                    <xdr:rowOff>9525</xdr:rowOff>
                  </from>
                  <to>
                    <xdr:col>4</xdr:col>
                    <xdr:colOff>257175</xdr:colOff>
                    <xdr:row>49</xdr:row>
                    <xdr:rowOff>190500</xdr:rowOff>
                  </to>
                </anchor>
              </controlPr>
            </control>
          </mc:Choice>
        </mc:AlternateContent>
        <mc:AlternateContent xmlns:mc="http://schemas.openxmlformats.org/markup-compatibility/2006">
          <mc:Choice Requires="x14">
            <control shapeId="16391" r:id="rId5" name="Kontrollkästchen 7">
              <controlPr locked="0" defaultSize="0" autoFill="0" autoLine="0" autoPict="0">
                <anchor moveWithCells="1">
                  <from>
                    <xdr:col>3</xdr:col>
                    <xdr:colOff>1371600</xdr:colOff>
                    <xdr:row>50</xdr:row>
                    <xdr:rowOff>19050</xdr:rowOff>
                  </from>
                  <to>
                    <xdr:col>4</xdr:col>
                    <xdr:colOff>257175</xdr:colOff>
                    <xdr:row>51</xdr:row>
                    <xdr:rowOff>19050</xdr:rowOff>
                  </to>
                </anchor>
              </controlPr>
            </control>
          </mc:Choice>
        </mc:AlternateContent>
        <mc:AlternateContent xmlns:mc="http://schemas.openxmlformats.org/markup-compatibility/2006">
          <mc:Choice Requires="x14">
            <control shapeId="16392" r:id="rId6" name="Kontrollkästchen 8">
              <controlPr locked="0" defaultSize="0" autoFill="0" autoLine="0" autoPict="0">
                <anchor moveWithCells="1">
                  <from>
                    <xdr:col>3</xdr:col>
                    <xdr:colOff>1371600</xdr:colOff>
                    <xdr:row>51</xdr:row>
                    <xdr:rowOff>19050</xdr:rowOff>
                  </from>
                  <to>
                    <xdr:col>4</xdr:col>
                    <xdr:colOff>266700</xdr:colOff>
                    <xdr:row>52</xdr:row>
                    <xdr:rowOff>19050</xdr:rowOff>
                  </to>
                </anchor>
              </controlPr>
            </control>
          </mc:Choice>
        </mc:AlternateContent>
        <mc:AlternateContent xmlns:mc="http://schemas.openxmlformats.org/markup-compatibility/2006">
          <mc:Choice Requires="x14">
            <control shapeId="16389" r:id="rId7" name="Kontrollkästchen 5">
              <controlPr locked="0" defaultSize="0" autoFill="0" autoLine="0" autoPict="0">
                <anchor moveWithCells="1" sizeWithCells="1">
                  <from>
                    <xdr:col>7</xdr:col>
                    <xdr:colOff>1066800</xdr:colOff>
                    <xdr:row>67</xdr:row>
                    <xdr:rowOff>123825</xdr:rowOff>
                  </from>
                  <to>
                    <xdr:col>7</xdr:col>
                    <xdr:colOff>1485900</xdr:colOff>
                    <xdr:row>69</xdr:row>
                    <xdr:rowOff>133350</xdr:rowOff>
                  </to>
                </anchor>
              </controlPr>
            </control>
          </mc:Choice>
        </mc:AlternateContent>
        <mc:AlternateContent xmlns:mc="http://schemas.openxmlformats.org/markup-compatibility/2006">
          <mc:Choice Requires="x14">
            <control shapeId="16387" r:id="rId8" name="Kontrollkästchen 3">
              <controlPr locked="0" defaultSize="0" autoFill="0" autoLine="0" autoPict="0">
                <anchor moveWithCells="1" sizeWithCells="1">
                  <from>
                    <xdr:col>1</xdr:col>
                    <xdr:colOff>1743075</xdr:colOff>
                    <xdr:row>72</xdr:row>
                    <xdr:rowOff>38100</xdr:rowOff>
                  </from>
                  <to>
                    <xdr:col>1</xdr:col>
                    <xdr:colOff>2038350</xdr:colOff>
                    <xdr:row>73</xdr:row>
                    <xdr:rowOff>9525</xdr:rowOff>
                  </to>
                </anchor>
              </controlPr>
            </control>
          </mc:Choice>
        </mc:AlternateContent>
        <mc:AlternateContent xmlns:mc="http://schemas.openxmlformats.org/markup-compatibility/2006">
          <mc:Choice Requires="x14">
            <control shapeId="16386" r:id="rId9" name="Kontrollkästchen 2">
              <controlPr locked="0" defaultSize="0" autoFill="0" autoLine="0" autoPict="0">
                <anchor moveWithCells="1" sizeWithCells="1">
                  <from>
                    <xdr:col>1</xdr:col>
                    <xdr:colOff>1743075</xdr:colOff>
                    <xdr:row>71</xdr:row>
                    <xdr:rowOff>9525</xdr:rowOff>
                  </from>
                  <to>
                    <xdr:col>1</xdr:col>
                    <xdr:colOff>2028825</xdr:colOff>
                    <xdr:row>72</xdr:row>
                    <xdr:rowOff>0</xdr:rowOff>
                  </to>
                </anchor>
              </controlPr>
            </control>
          </mc:Choice>
        </mc:AlternateContent>
        <mc:AlternateContent xmlns:mc="http://schemas.openxmlformats.org/markup-compatibility/2006">
          <mc:Choice Requires="x14">
            <control shapeId="16388" r:id="rId10" name="Kontrollkästchen 4">
              <controlPr locked="0" defaultSize="0" autoFill="0" autoLine="0" autoPict="0">
                <anchor moveWithCells="1" sizeWithCells="1">
                  <from>
                    <xdr:col>1</xdr:col>
                    <xdr:colOff>1733550</xdr:colOff>
                    <xdr:row>69</xdr:row>
                    <xdr:rowOff>200025</xdr:rowOff>
                  </from>
                  <to>
                    <xdr:col>1</xdr:col>
                    <xdr:colOff>2028825</xdr:colOff>
                    <xdr:row>71</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46"/>
  <sheetViews>
    <sheetView showGridLines="0" showRowColHeaders="0" zoomScale="90" zoomScaleNormal="90" zoomScaleSheetLayoutView="100" workbookViewId="0">
      <selection activeCell="C4" sqref="C4:J4"/>
    </sheetView>
  </sheetViews>
  <sheetFormatPr baseColWidth="10" defaultColWidth="0" defaultRowHeight="0" customHeight="1" zeroHeight="1"/>
  <cols>
    <col min="1" max="1" width="1.7109375" style="565" customWidth="1"/>
    <col min="2" max="2" width="50.7109375" style="483" customWidth="1"/>
    <col min="3" max="3" width="25.7109375" style="483" customWidth="1"/>
    <col min="4" max="4" width="12.7109375" style="483" customWidth="1"/>
    <col min="5" max="5" width="8.7109375" style="483" customWidth="1"/>
    <col min="6" max="6" width="15.7109375" style="483" customWidth="1"/>
    <col min="7" max="8" width="16.7109375" style="483" customWidth="1"/>
    <col min="9" max="9" width="2.42578125" style="483" customWidth="1"/>
    <col min="10" max="10" width="14.42578125" style="483" customWidth="1"/>
    <col min="11" max="11" width="1.7109375" style="483" customWidth="1"/>
    <col min="12" max="12" width="17.140625" style="483" customWidth="1"/>
    <col min="13" max="13" width="1.28515625" style="483" customWidth="1"/>
    <col min="14" max="14" width="14.42578125" style="483" customWidth="1"/>
    <col min="15" max="15" width="1.7109375" style="483" customWidth="1"/>
    <col min="16" max="16" width="27" style="483" hidden="1" customWidth="1"/>
    <col min="17" max="17" width="16" style="483" hidden="1" customWidth="1"/>
    <col min="18" max="18" width="18.140625" style="483" hidden="1" customWidth="1"/>
    <col min="19" max="16384" width="16" style="483" hidden="1"/>
  </cols>
  <sheetData>
    <row r="1" spans="2:19" ht="35.1" customHeight="1">
      <c r="B1" s="691" t="s">
        <v>211</v>
      </c>
      <c r="C1" s="621"/>
      <c r="D1" s="621"/>
      <c r="E1" s="621"/>
      <c r="F1" s="621"/>
      <c r="G1" s="621"/>
      <c r="H1" s="621"/>
      <c r="I1" s="621"/>
      <c r="J1" s="621"/>
      <c r="K1" s="621"/>
      <c r="L1" s="621"/>
      <c r="M1" s="621"/>
      <c r="N1" s="621"/>
    </row>
    <row r="2" spans="2:19" ht="32.25" customHeight="1"/>
    <row r="3" spans="2:19" ht="25.5" customHeight="1">
      <c r="B3" s="484"/>
      <c r="C3" s="485"/>
      <c r="D3" s="485"/>
      <c r="E3" s="485"/>
      <c r="F3" s="485"/>
      <c r="G3" s="485"/>
      <c r="H3" s="485"/>
      <c r="I3" s="485"/>
      <c r="J3" s="486"/>
    </row>
    <row r="4" spans="2:19" ht="25.15" customHeight="1">
      <c r="B4" s="566" t="s">
        <v>190</v>
      </c>
      <c r="C4" s="703"/>
      <c r="D4" s="703"/>
      <c r="E4" s="703"/>
      <c r="F4" s="703"/>
      <c r="G4" s="703"/>
      <c r="H4" s="703"/>
      <c r="I4" s="703"/>
      <c r="J4" s="703"/>
      <c r="K4" s="499"/>
      <c r="L4" s="499"/>
      <c r="M4" s="499"/>
      <c r="N4" s="499"/>
    </row>
    <row r="5" spans="2:19" ht="15.75">
      <c r="B5" s="567"/>
      <c r="C5" s="500"/>
      <c r="D5" s="500"/>
      <c r="E5" s="500"/>
      <c r="F5" s="500"/>
      <c r="G5" s="500"/>
      <c r="H5" s="500"/>
      <c r="I5" s="500"/>
      <c r="J5" s="501"/>
      <c r="K5" s="499"/>
      <c r="L5" s="499"/>
      <c r="M5" s="499"/>
      <c r="N5" s="499"/>
    </row>
    <row r="6" spans="2:19" ht="15.75">
      <c r="B6" s="502"/>
      <c r="C6" s="502"/>
      <c r="D6" s="502"/>
      <c r="E6" s="502"/>
      <c r="F6" s="502"/>
      <c r="G6" s="502"/>
      <c r="H6" s="502"/>
      <c r="I6" s="502"/>
      <c r="J6" s="503"/>
      <c r="K6" s="499"/>
      <c r="L6" s="499"/>
      <c r="M6" s="499"/>
      <c r="N6" s="499"/>
    </row>
    <row r="7" spans="2:19" ht="15.75">
      <c r="B7" s="499"/>
      <c r="C7" s="704" t="s">
        <v>1</v>
      </c>
      <c r="D7" s="704"/>
      <c r="E7" s="499"/>
      <c r="F7" s="506" t="s">
        <v>2</v>
      </c>
      <c r="G7" s="506"/>
      <c r="H7" s="528" t="s">
        <v>3</v>
      </c>
      <c r="I7" s="514"/>
      <c r="J7" s="504"/>
      <c r="K7" s="499"/>
      <c r="L7" s="499"/>
      <c r="M7" s="499"/>
      <c r="N7" s="499"/>
    </row>
    <row r="8" spans="2:19" ht="7.15" customHeight="1">
      <c r="B8" s="499"/>
      <c r="C8" s="500"/>
      <c r="D8" s="505"/>
      <c r="E8" s="499"/>
      <c r="F8" s="505"/>
      <c r="G8" s="506"/>
      <c r="H8" s="507"/>
      <c r="I8" s="500"/>
      <c r="J8" s="504"/>
      <c r="K8" s="499"/>
      <c r="L8" s="499"/>
      <c r="M8" s="499"/>
      <c r="N8" s="499"/>
    </row>
    <row r="9" spans="2:19" ht="7.15" customHeight="1">
      <c r="B9" s="499"/>
      <c r="C9" s="499"/>
      <c r="D9" s="508"/>
      <c r="E9" s="499"/>
      <c r="F9" s="508"/>
      <c r="G9" s="508"/>
      <c r="H9" s="499"/>
      <c r="I9" s="499"/>
      <c r="J9" s="504"/>
      <c r="K9" s="499"/>
      <c r="L9" s="499"/>
      <c r="M9" s="499"/>
      <c r="N9" s="499"/>
    </row>
    <row r="10" spans="2:19" ht="19.899999999999999" customHeight="1">
      <c r="B10" s="527" t="s">
        <v>4</v>
      </c>
      <c r="C10" s="705"/>
      <c r="D10" s="705"/>
      <c r="E10" s="499"/>
      <c r="F10" s="569"/>
      <c r="G10" s="529"/>
      <c r="H10" s="499"/>
      <c r="I10" s="530" t="s">
        <v>86</v>
      </c>
      <c r="J10" s="531" t="str">
        <f>IF(OR(C10="",C12=""),"",IF(AND(F10=TIME(0,0,0),F12=TIME(0,0,0)),+C12-C10,+C12-C10+1))</f>
        <v/>
      </c>
      <c r="K10" s="508"/>
      <c r="L10" s="508"/>
      <c r="M10" s="499"/>
      <c r="N10" s="508"/>
      <c r="Q10" s="487" t="s">
        <v>5</v>
      </c>
    </row>
    <row r="11" spans="2:19" ht="19.899999999999999" customHeight="1">
      <c r="B11" s="499"/>
      <c r="C11" s="499"/>
      <c r="D11" s="509"/>
      <c r="E11" s="499"/>
      <c r="F11" s="510"/>
      <c r="G11" s="499"/>
      <c r="H11" s="499"/>
      <c r="I11" s="530"/>
      <c r="J11" s="532"/>
      <c r="K11" s="533"/>
      <c r="L11" s="533"/>
      <c r="M11" s="499"/>
      <c r="N11" s="533"/>
      <c r="Q11" s="487" t="s">
        <v>143</v>
      </c>
      <c r="R11" s="488"/>
    </row>
    <row r="12" spans="2:19" ht="19.899999999999999" customHeight="1">
      <c r="B12" s="527" t="s">
        <v>6</v>
      </c>
      <c r="C12" s="705"/>
      <c r="D12" s="705"/>
      <c r="E12" s="499"/>
      <c r="F12" s="569"/>
      <c r="G12" s="529"/>
      <c r="H12" s="499"/>
      <c r="I12" s="530"/>
      <c r="J12" s="532"/>
      <c r="K12" s="533"/>
      <c r="L12" s="706" t="str">
        <f>IF(OR(C12&gt;C10,C12=""),"","falsches Datum")</f>
        <v/>
      </c>
      <c r="M12" s="706"/>
      <c r="N12" s="706"/>
      <c r="Q12" s="487" t="s">
        <v>144</v>
      </c>
      <c r="R12" s="483" t="s">
        <v>145</v>
      </c>
    </row>
    <row r="13" spans="2:19" ht="15.75">
      <c r="B13" s="500"/>
      <c r="C13" s="500"/>
      <c r="D13" s="500"/>
      <c r="E13" s="500"/>
      <c r="F13" s="500"/>
      <c r="G13" s="500"/>
      <c r="H13" s="500"/>
      <c r="I13" s="500"/>
      <c r="J13" s="501"/>
      <c r="K13" s="499"/>
      <c r="L13" s="499"/>
      <c r="M13" s="499"/>
      <c r="N13" s="499"/>
      <c r="Q13" s="489">
        <v>0.99930555555555556</v>
      </c>
      <c r="R13" s="490"/>
      <c r="S13" s="490"/>
    </row>
    <row r="14" spans="2:19" ht="15.75">
      <c r="B14" s="568"/>
      <c r="C14" s="511"/>
      <c r="D14" s="511"/>
      <c r="E14" s="511"/>
      <c r="F14" s="511"/>
      <c r="G14" s="511"/>
      <c r="H14" s="511"/>
      <c r="I14" s="511"/>
      <c r="J14" s="512"/>
      <c r="K14" s="499"/>
      <c r="L14" s="499"/>
      <c r="M14" s="499"/>
      <c r="N14" s="499"/>
    </row>
    <row r="15" spans="2:19" ht="15.75">
      <c r="B15" s="692" t="s">
        <v>189</v>
      </c>
      <c r="C15" s="707"/>
      <c r="D15" s="707"/>
      <c r="E15" s="707"/>
      <c r="F15" s="707"/>
      <c r="G15" s="707"/>
      <c r="H15" s="707"/>
      <c r="I15" s="707"/>
      <c r="J15" s="708"/>
      <c r="K15" s="499"/>
      <c r="L15" s="499"/>
      <c r="M15" s="499"/>
      <c r="N15" s="499"/>
    </row>
    <row r="16" spans="2:19" ht="15.75">
      <c r="B16" s="693"/>
      <c r="C16" s="697"/>
      <c r="D16" s="698"/>
      <c r="E16" s="698"/>
      <c r="F16" s="698"/>
      <c r="G16" s="698"/>
      <c r="H16" s="698"/>
      <c r="I16" s="698"/>
      <c r="J16" s="699"/>
      <c r="K16" s="499"/>
      <c r="L16" s="499"/>
      <c r="M16" s="499"/>
      <c r="N16" s="499"/>
    </row>
    <row r="17" spans="2:14" ht="15.75">
      <c r="B17" s="567"/>
      <c r="C17" s="500"/>
      <c r="D17" s="500"/>
      <c r="E17" s="500"/>
      <c r="F17" s="500"/>
      <c r="G17" s="500"/>
      <c r="H17" s="500"/>
      <c r="I17" s="500"/>
      <c r="J17" s="501"/>
      <c r="K17" s="499"/>
      <c r="L17" s="499"/>
      <c r="M17" s="499"/>
      <c r="N17" s="499"/>
    </row>
    <row r="18" spans="2:14" ht="16.5" thickBot="1">
      <c r="B18" s="499"/>
      <c r="C18" s="499"/>
      <c r="D18" s="499"/>
      <c r="E18" s="499"/>
      <c r="F18" s="499"/>
      <c r="G18" s="499"/>
      <c r="H18" s="499"/>
      <c r="I18" s="499"/>
      <c r="J18" s="513"/>
      <c r="K18" s="499"/>
      <c r="L18" s="499"/>
      <c r="M18" s="499"/>
      <c r="N18" s="499"/>
    </row>
    <row r="19" spans="2:14" ht="15.75">
      <c r="B19" s="499"/>
      <c r="C19" s="514"/>
      <c r="D19" s="514"/>
      <c r="E19" s="514"/>
      <c r="F19" s="514"/>
      <c r="G19" s="514"/>
      <c r="H19" s="514"/>
      <c r="I19" s="515"/>
      <c r="J19" s="516"/>
      <c r="K19" s="508"/>
      <c r="L19" s="517"/>
      <c r="M19" s="499"/>
      <c r="N19" s="517"/>
    </row>
    <row r="20" spans="2:14" ht="15.75">
      <c r="B20" s="499"/>
      <c r="C20" s="700" t="s">
        <v>148</v>
      </c>
      <c r="D20" s="701"/>
      <c r="E20" s="701"/>
      <c r="F20" s="702"/>
      <c r="G20" s="514"/>
      <c r="H20" s="514"/>
      <c r="I20" s="518"/>
      <c r="J20" s="534" t="s">
        <v>9</v>
      </c>
      <c r="K20" s="535"/>
      <c r="L20" s="536" t="s">
        <v>83</v>
      </c>
      <c r="M20" s="499"/>
      <c r="N20" s="537" t="s">
        <v>55</v>
      </c>
    </row>
    <row r="21" spans="2:14" ht="15.75">
      <c r="B21" s="499"/>
      <c r="C21" s="499"/>
      <c r="D21" s="499"/>
      <c r="E21" s="499"/>
      <c r="F21" s="499"/>
      <c r="G21" s="499"/>
      <c r="H21" s="499"/>
      <c r="I21" s="515"/>
      <c r="J21" s="515"/>
      <c r="K21" s="499"/>
      <c r="L21" s="537" t="s">
        <v>84</v>
      </c>
      <c r="M21" s="499"/>
      <c r="N21" s="519"/>
    </row>
    <row r="22" spans="2:14" ht="15.75">
      <c r="B22" s="568"/>
      <c r="C22" s="502"/>
      <c r="D22" s="502"/>
      <c r="E22" s="502"/>
      <c r="F22" s="502"/>
      <c r="G22" s="502"/>
      <c r="H22" s="503"/>
      <c r="I22" s="515"/>
      <c r="J22" s="515"/>
      <c r="K22" s="499"/>
      <c r="L22" s="537" t="s">
        <v>85</v>
      </c>
      <c r="M22" s="499"/>
      <c r="N22" s="519"/>
    </row>
    <row r="23" spans="2:14" ht="15.75">
      <c r="B23" s="682" t="s">
        <v>74</v>
      </c>
      <c r="C23" s="694"/>
      <c r="D23" s="499"/>
      <c r="E23" s="499"/>
      <c r="F23" s="499"/>
      <c r="G23" s="499"/>
      <c r="H23" s="504"/>
      <c r="I23" s="515"/>
      <c r="J23" s="515"/>
      <c r="K23" s="499"/>
      <c r="L23" s="519"/>
      <c r="M23" s="499"/>
      <c r="N23" s="519"/>
    </row>
    <row r="24" spans="2:14" ht="15" customHeight="1">
      <c r="B24" s="570"/>
      <c r="C24" s="499"/>
      <c r="D24" s="499"/>
      <c r="E24" s="499"/>
      <c r="F24" s="499"/>
      <c r="G24" s="499"/>
      <c r="H24" s="504"/>
      <c r="I24" s="515"/>
      <c r="J24" s="515"/>
      <c r="K24" s="499"/>
      <c r="L24" s="519"/>
      <c r="M24" s="499"/>
      <c r="N24" s="519"/>
    </row>
    <row r="25" spans="2:14" ht="15.75">
      <c r="B25" s="566" t="s">
        <v>56</v>
      </c>
      <c r="C25" s="508"/>
      <c r="D25" s="530" t="str">
        <f>IF(OR(C10="",C12=""),"0",IF(AND(D27=0,D29=0),J10,IF(F12=TIME(0,0,0),J10-2,IF(AND(D27=0,D29=1),J10-1,IF(AND(D27=1,D29=0),J10-1,J10-2)))))</f>
        <v>0</v>
      </c>
      <c r="E25" s="499" t="s">
        <v>25</v>
      </c>
      <c r="F25" s="508" t="s">
        <v>71</v>
      </c>
      <c r="G25" s="538">
        <v>28</v>
      </c>
      <c r="H25" s="539">
        <f>IF(D25&gt;"0",0,+D25*G25)</f>
        <v>0</v>
      </c>
      <c r="I25" s="515"/>
      <c r="J25" s="515"/>
      <c r="K25" s="499"/>
      <c r="L25" s="519"/>
      <c r="M25" s="499"/>
      <c r="N25" s="519"/>
    </row>
    <row r="26" spans="2:14" ht="9.9499999999999993" customHeight="1">
      <c r="B26" s="570"/>
      <c r="C26" s="499"/>
      <c r="D26" s="499"/>
      <c r="E26" s="499"/>
      <c r="F26" s="499"/>
      <c r="G26" s="540"/>
      <c r="H26" s="541"/>
      <c r="I26" s="515"/>
      <c r="J26" s="515"/>
      <c r="K26" s="499"/>
      <c r="L26" s="519"/>
      <c r="M26" s="499"/>
      <c r="N26" s="519"/>
    </row>
    <row r="27" spans="2:14" ht="15.75">
      <c r="B27" s="566" t="s">
        <v>14</v>
      </c>
      <c r="C27" s="508"/>
      <c r="D27" s="530" t="str">
        <f>IF(OR(C10="",C12=""),"0",IF(F10=TIME(0,0,0),0,1))</f>
        <v>0</v>
      </c>
      <c r="E27" s="499" t="s">
        <v>25</v>
      </c>
      <c r="F27" s="508" t="s">
        <v>71</v>
      </c>
      <c r="G27" s="538">
        <v>14</v>
      </c>
      <c r="H27" s="539">
        <f>+D27*G27</f>
        <v>0</v>
      </c>
      <c r="I27" s="515"/>
      <c r="J27" s="515"/>
      <c r="K27" s="499"/>
      <c r="L27" s="519"/>
      <c r="M27" s="499"/>
      <c r="N27" s="519"/>
    </row>
    <row r="28" spans="2:14" ht="9.9499999999999993" customHeight="1">
      <c r="B28" s="570"/>
      <c r="C28" s="508"/>
      <c r="D28" s="530"/>
      <c r="E28" s="499"/>
      <c r="F28" s="508"/>
      <c r="G28" s="538"/>
      <c r="H28" s="539"/>
      <c r="I28" s="515"/>
      <c r="J28" s="515"/>
      <c r="K28" s="499"/>
      <c r="L28" s="519"/>
      <c r="M28" s="499"/>
      <c r="N28" s="519"/>
    </row>
    <row r="29" spans="2:14" ht="26.25" customHeight="1">
      <c r="B29" s="566" t="s">
        <v>15</v>
      </c>
      <c r="C29" s="508"/>
      <c r="D29" s="530" t="str">
        <f>IF(OR(C10="",C12=""),"0",IF(AND(F10=TIME(0,0,0),F12=TIME(0,0,0)),0,IF(OR(F12&gt;Q13,F12=TIME(0,0,0)),0,1)))</f>
        <v>0</v>
      </c>
      <c r="E29" s="499" t="s">
        <v>25</v>
      </c>
      <c r="F29" s="508" t="s">
        <v>70</v>
      </c>
      <c r="G29" s="538">
        <v>14</v>
      </c>
      <c r="H29" s="539">
        <f>+D29*G29</f>
        <v>0</v>
      </c>
      <c r="I29" s="515"/>
      <c r="J29" s="542">
        <f>+H25+H27+H29</f>
        <v>0</v>
      </c>
      <c r="K29" s="543"/>
      <c r="L29" s="544"/>
      <c r="M29" s="499"/>
      <c r="N29" s="544"/>
    </row>
    <row r="30" spans="2:14" ht="9.9499999999999993" customHeight="1">
      <c r="B30" s="567"/>
      <c r="C30" s="500"/>
      <c r="D30" s="500"/>
      <c r="E30" s="500"/>
      <c r="F30" s="500"/>
      <c r="G30" s="545"/>
      <c r="H30" s="546"/>
      <c r="I30" s="515"/>
      <c r="J30" s="515"/>
      <c r="K30" s="499"/>
      <c r="L30" s="519"/>
      <c r="M30" s="499"/>
      <c r="N30" s="519"/>
    </row>
    <row r="31" spans="2:14" ht="15.75">
      <c r="B31" s="499"/>
      <c r="C31" s="499"/>
      <c r="D31" s="499"/>
      <c r="E31" s="499"/>
      <c r="F31" s="499"/>
      <c r="G31" s="540"/>
      <c r="H31" s="540"/>
      <c r="I31" s="515"/>
      <c r="J31" s="515"/>
      <c r="K31" s="499"/>
      <c r="L31" s="519"/>
      <c r="M31" s="499"/>
      <c r="N31" s="519"/>
    </row>
    <row r="32" spans="2:14" ht="9.9499999999999993" customHeight="1">
      <c r="B32" s="568"/>
      <c r="C32" s="502"/>
      <c r="D32" s="502"/>
      <c r="E32" s="502"/>
      <c r="F32" s="502"/>
      <c r="G32" s="547"/>
      <c r="H32" s="548"/>
      <c r="I32" s="515"/>
      <c r="J32" s="515"/>
      <c r="K32" s="499"/>
      <c r="L32" s="519"/>
      <c r="M32" s="499"/>
      <c r="N32" s="519"/>
    </row>
    <row r="33" spans="2:14" ht="15.75">
      <c r="B33" s="682" t="s">
        <v>191</v>
      </c>
      <c r="C33" s="695"/>
      <c r="D33" s="571"/>
      <c r="E33" s="572"/>
      <c r="F33" s="572"/>
      <c r="G33" s="573"/>
      <c r="H33" s="549"/>
      <c r="I33" s="515"/>
      <c r="J33" s="515"/>
      <c r="K33" s="499"/>
      <c r="L33" s="519"/>
      <c r="M33" s="499"/>
      <c r="N33" s="519"/>
    </row>
    <row r="34" spans="2:14" ht="15" customHeight="1">
      <c r="B34" s="570"/>
      <c r="C34" s="574"/>
      <c r="D34" s="499"/>
      <c r="E34" s="499"/>
      <c r="F34" s="499"/>
      <c r="G34" s="540"/>
      <c r="H34" s="549"/>
      <c r="I34" s="515"/>
      <c r="J34" s="515"/>
      <c r="K34" s="499"/>
      <c r="L34" s="519"/>
      <c r="M34" s="499"/>
      <c r="N34" s="519"/>
    </row>
    <row r="35" spans="2:14" ht="15.75">
      <c r="B35" s="575" t="s">
        <v>76</v>
      </c>
      <c r="C35" s="576"/>
      <c r="D35" s="578"/>
      <c r="E35" s="499" t="s">
        <v>25</v>
      </c>
      <c r="F35" s="508" t="s">
        <v>70</v>
      </c>
      <c r="G35" s="613"/>
      <c r="H35" s="539">
        <f>+D35*G35</f>
        <v>0</v>
      </c>
      <c r="I35" s="515"/>
      <c r="J35" s="515"/>
      <c r="K35" s="499"/>
      <c r="L35" s="579"/>
      <c r="M35" s="499"/>
      <c r="N35" s="519"/>
    </row>
    <row r="36" spans="2:14" ht="15.75">
      <c r="B36" s="575" t="s">
        <v>140</v>
      </c>
      <c r="C36" s="576"/>
      <c r="D36" s="499">
        <f>+D35</f>
        <v>0</v>
      </c>
      <c r="E36" s="499" t="s">
        <v>25</v>
      </c>
      <c r="F36" s="508" t="s">
        <v>70</v>
      </c>
      <c r="G36" s="613"/>
      <c r="H36" s="539">
        <f>+D36*G36</f>
        <v>0</v>
      </c>
      <c r="I36" s="515"/>
      <c r="J36" s="515"/>
      <c r="K36" s="499"/>
      <c r="L36" s="579"/>
      <c r="M36" s="499"/>
      <c r="N36" s="519"/>
    </row>
    <row r="37" spans="2:14" ht="9.9499999999999993" customHeight="1">
      <c r="B37" s="575"/>
      <c r="C37" s="576"/>
      <c r="D37" s="550"/>
      <c r="E37" s="499"/>
      <c r="F37" s="508"/>
      <c r="G37" s="551"/>
      <c r="H37" s="552"/>
      <c r="I37" s="515"/>
      <c r="J37" s="515"/>
      <c r="K37" s="499"/>
      <c r="L37" s="519"/>
      <c r="M37" s="499"/>
      <c r="N37" s="519"/>
    </row>
    <row r="38" spans="2:14" ht="15.75">
      <c r="B38" s="575" t="s">
        <v>57</v>
      </c>
      <c r="C38" s="576"/>
      <c r="D38" s="578"/>
      <c r="E38" s="499" t="s">
        <v>25</v>
      </c>
      <c r="F38" s="508" t="s">
        <v>70</v>
      </c>
      <c r="G38" s="613"/>
      <c r="H38" s="553">
        <f>+D38*G38</f>
        <v>0</v>
      </c>
      <c r="I38" s="515"/>
      <c r="J38" s="520"/>
      <c r="K38" s="499"/>
      <c r="L38" s="579"/>
      <c r="M38" s="499"/>
      <c r="N38" s="519"/>
    </row>
    <row r="39" spans="2:14" ht="19.5" customHeight="1">
      <c r="B39" s="567"/>
      <c r="C39" s="500"/>
      <c r="D39" s="500"/>
      <c r="E39" s="500"/>
      <c r="F39" s="500"/>
      <c r="G39" s="545"/>
      <c r="H39" s="546"/>
      <c r="I39" s="515"/>
      <c r="J39" s="542">
        <f>SUM(H35:H38)</f>
        <v>0</v>
      </c>
      <c r="K39" s="499"/>
      <c r="L39" s="519"/>
      <c r="M39" s="499"/>
      <c r="N39" s="519"/>
    </row>
    <row r="40" spans="2:14" ht="9.9499999999999993" customHeight="1">
      <c r="B40" s="502"/>
      <c r="C40" s="502"/>
      <c r="D40" s="502"/>
      <c r="E40" s="502"/>
      <c r="F40" s="502"/>
      <c r="G40" s="547"/>
      <c r="H40" s="610"/>
      <c r="I40" s="515"/>
      <c r="J40" s="515"/>
      <c r="K40" s="499"/>
      <c r="L40" s="519"/>
      <c r="M40" s="499"/>
      <c r="N40" s="519"/>
    </row>
    <row r="41" spans="2:14" ht="9.9499999999999993" customHeight="1">
      <c r="B41" s="568"/>
      <c r="C41" s="502"/>
      <c r="D41" s="502"/>
      <c r="E41" s="502"/>
      <c r="F41" s="502"/>
      <c r="G41" s="547"/>
      <c r="H41" s="548"/>
      <c r="I41" s="515"/>
      <c r="J41" s="515"/>
      <c r="K41" s="499"/>
      <c r="L41" s="519"/>
      <c r="M41" s="499"/>
      <c r="N41" s="519"/>
    </row>
    <row r="42" spans="2:14" ht="15.75">
      <c r="B42" s="682" t="s">
        <v>192</v>
      </c>
      <c r="C42" s="696"/>
      <c r="D42" s="577"/>
      <c r="E42" s="572"/>
      <c r="F42" s="572"/>
      <c r="G42" s="540"/>
      <c r="H42" s="549"/>
      <c r="I42" s="515"/>
      <c r="J42" s="515"/>
      <c r="K42" s="499"/>
      <c r="L42" s="519"/>
      <c r="M42" s="499"/>
      <c r="N42" s="519"/>
    </row>
    <row r="43" spans="2:14" ht="15" customHeight="1">
      <c r="B43" s="570"/>
      <c r="C43" s="574"/>
      <c r="D43" s="499"/>
      <c r="E43" s="499"/>
      <c r="F43" s="499"/>
      <c r="G43" s="540"/>
      <c r="H43" s="549"/>
      <c r="I43" s="515"/>
      <c r="J43" s="515"/>
      <c r="K43" s="499"/>
      <c r="L43" s="519"/>
      <c r="M43" s="499"/>
      <c r="N43" s="519"/>
    </row>
    <row r="44" spans="2:14" ht="15.75">
      <c r="B44" s="575" t="s">
        <v>76</v>
      </c>
      <c r="C44" s="576"/>
      <c r="D44" s="578"/>
      <c r="E44" s="499" t="s">
        <v>25</v>
      </c>
      <c r="F44" s="508" t="s">
        <v>70</v>
      </c>
      <c r="G44" s="613"/>
      <c r="H44" s="539">
        <f>+D44*G44</f>
        <v>0</v>
      </c>
      <c r="I44" s="515"/>
      <c r="J44" s="515"/>
      <c r="K44" s="499"/>
      <c r="L44" s="579"/>
      <c r="M44" s="499"/>
      <c r="N44" s="519"/>
    </row>
    <row r="45" spans="2:14" ht="15.75">
      <c r="B45" s="575" t="s">
        <v>140</v>
      </c>
      <c r="C45" s="576"/>
      <c r="D45" s="499">
        <f>+D44</f>
        <v>0</v>
      </c>
      <c r="E45" s="499" t="s">
        <v>25</v>
      </c>
      <c r="F45" s="508" t="s">
        <v>70</v>
      </c>
      <c r="G45" s="613"/>
      <c r="H45" s="539">
        <f>+D45*G45</f>
        <v>0</v>
      </c>
      <c r="I45" s="515"/>
      <c r="J45" s="515"/>
      <c r="K45" s="499"/>
      <c r="L45" s="579"/>
      <c r="M45" s="499"/>
      <c r="N45" s="519"/>
    </row>
    <row r="46" spans="2:14" ht="9.9499999999999993" customHeight="1">
      <c r="B46" s="575"/>
      <c r="C46" s="576"/>
      <c r="D46" s="550"/>
      <c r="E46" s="499"/>
      <c r="F46" s="508"/>
      <c r="G46" s="551"/>
      <c r="H46" s="552"/>
      <c r="I46" s="515"/>
      <c r="J46" s="515"/>
      <c r="K46" s="499"/>
      <c r="L46" s="519"/>
      <c r="M46" s="499"/>
      <c r="N46" s="519"/>
    </row>
    <row r="47" spans="2:14" ht="15.75">
      <c r="B47" s="575" t="s">
        <v>57</v>
      </c>
      <c r="C47" s="576"/>
      <c r="D47" s="578"/>
      <c r="E47" s="499" t="s">
        <v>25</v>
      </c>
      <c r="F47" s="508" t="s">
        <v>70</v>
      </c>
      <c r="G47" s="613"/>
      <c r="H47" s="553">
        <f>+D47*G47</f>
        <v>0</v>
      </c>
      <c r="I47" s="515"/>
      <c r="J47" s="520"/>
      <c r="K47" s="499"/>
      <c r="L47" s="579"/>
      <c r="M47" s="499"/>
      <c r="N47" s="519"/>
    </row>
    <row r="48" spans="2:14" ht="19.5" customHeight="1">
      <c r="B48" s="567"/>
      <c r="C48" s="500"/>
      <c r="D48" s="500"/>
      <c r="E48" s="500"/>
      <c r="F48" s="500"/>
      <c r="G48" s="545"/>
      <c r="H48" s="546"/>
      <c r="I48" s="515"/>
      <c r="J48" s="542">
        <f>SUM(H44:H47)</f>
        <v>0</v>
      </c>
      <c r="K48" s="499"/>
      <c r="L48" s="519"/>
      <c r="M48" s="499"/>
      <c r="N48" s="519"/>
    </row>
    <row r="49" spans="2:14" ht="15.75">
      <c r="B49" s="502"/>
      <c r="C49" s="502"/>
      <c r="D49" s="502"/>
      <c r="E49" s="502"/>
      <c r="F49" s="502"/>
      <c r="G49" s="547"/>
      <c r="H49" s="548"/>
      <c r="I49" s="515"/>
      <c r="J49" s="515"/>
      <c r="K49" s="499"/>
      <c r="L49" s="519"/>
      <c r="M49" s="499"/>
      <c r="N49" s="519"/>
    </row>
    <row r="50" spans="2:14" ht="9.9499999999999993" customHeight="1">
      <c r="B50" s="568"/>
      <c r="C50" s="502"/>
      <c r="D50" s="502"/>
      <c r="E50" s="502"/>
      <c r="F50" s="502"/>
      <c r="G50" s="547"/>
      <c r="H50" s="548"/>
      <c r="I50" s="515"/>
      <c r="J50" s="515"/>
      <c r="K50" s="499"/>
      <c r="L50" s="519"/>
      <c r="M50" s="499"/>
      <c r="N50" s="519"/>
    </row>
    <row r="51" spans="2:14" ht="15.75">
      <c r="B51" s="682" t="s">
        <v>65</v>
      </c>
      <c r="C51" s="683"/>
      <c r="D51" s="499"/>
      <c r="E51" s="499"/>
      <c r="F51" s="499"/>
      <c r="G51" s="540"/>
      <c r="H51" s="549"/>
      <c r="I51" s="515"/>
      <c r="J51" s="515"/>
      <c r="K51" s="499"/>
      <c r="L51" s="519"/>
      <c r="M51" s="499"/>
      <c r="N51" s="519"/>
    </row>
    <row r="52" spans="2:14" ht="9.9499999999999993" customHeight="1">
      <c r="B52" s="570"/>
      <c r="C52" s="499"/>
      <c r="D52" s="499"/>
      <c r="E52" s="499"/>
      <c r="F52" s="499"/>
      <c r="G52" s="540"/>
      <c r="H52" s="549"/>
      <c r="I52" s="515"/>
      <c r="J52" s="515"/>
      <c r="K52" s="499"/>
      <c r="L52" s="519"/>
      <c r="M52" s="499"/>
      <c r="N52" s="519"/>
    </row>
    <row r="53" spans="2:14" ht="15.75">
      <c r="B53" s="570" t="s">
        <v>75</v>
      </c>
      <c r="C53" s="499"/>
      <c r="D53" s="578"/>
      <c r="E53" s="499" t="s">
        <v>25</v>
      </c>
      <c r="F53" s="508" t="s">
        <v>70</v>
      </c>
      <c r="G53" s="538">
        <v>20</v>
      </c>
      <c r="H53" s="553">
        <f>+D53*G53</f>
        <v>0</v>
      </c>
      <c r="I53" s="515"/>
      <c r="J53" s="542">
        <f>+H53</f>
        <v>0</v>
      </c>
      <c r="K53" s="499"/>
      <c r="L53" s="519"/>
      <c r="M53" s="499"/>
      <c r="N53" s="519"/>
    </row>
    <row r="54" spans="2:14" ht="9.9499999999999993" customHeight="1">
      <c r="B54" s="567"/>
      <c r="C54" s="500"/>
      <c r="D54" s="500"/>
      <c r="E54" s="500"/>
      <c r="F54" s="500"/>
      <c r="G54" s="545"/>
      <c r="H54" s="546"/>
      <c r="I54" s="515"/>
      <c r="J54" s="515"/>
      <c r="K54" s="499"/>
      <c r="L54" s="519"/>
      <c r="M54" s="499"/>
      <c r="N54" s="519"/>
    </row>
    <row r="55" spans="2:14" ht="15.75">
      <c r="B55" s="499"/>
      <c r="C55" s="499"/>
      <c r="D55" s="499"/>
      <c r="E55" s="499"/>
      <c r="F55" s="499"/>
      <c r="G55" s="540"/>
      <c r="H55" s="540"/>
      <c r="I55" s="515"/>
      <c r="J55" s="515"/>
      <c r="K55" s="499"/>
      <c r="L55" s="519"/>
      <c r="M55" s="499"/>
      <c r="N55" s="519"/>
    </row>
    <row r="56" spans="2:14" ht="9.9499999999999993" customHeight="1">
      <c r="B56" s="568"/>
      <c r="C56" s="502"/>
      <c r="D56" s="502"/>
      <c r="E56" s="502"/>
      <c r="F56" s="502"/>
      <c r="G56" s="547"/>
      <c r="H56" s="548"/>
      <c r="I56" s="515"/>
      <c r="J56" s="515"/>
      <c r="K56" s="499"/>
      <c r="L56" s="519"/>
      <c r="M56" s="499"/>
      <c r="N56" s="519"/>
    </row>
    <row r="57" spans="2:14" ht="15.75">
      <c r="B57" s="682" t="s">
        <v>18</v>
      </c>
      <c r="C57" s="683"/>
      <c r="D57" s="574"/>
      <c r="E57" s="574"/>
      <c r="F57" s="499"/>
      <c r="G57" s="540"/>
      <c r="H57" s="549"/>
      <c r="I57" s="515"/>
      <c r="J57" s="515"/>
      <c r="K57" s="499"/>
      <c r="L57" s="519"/>
      <c r="M57" s="499"/>
      <c r="N57" s="519"/>
    </row>
    <row r="58" spans="2:14" ht="9.9499999999999993" customHeight="1">
      <c r="B58" s="570"/>
      <c r="C58" s="574"/>
      <c r="D58" s="574"/>
      <c r="E58" s="574"/>
      <c r="F58" s="499"/>
      <c r="G58" s="540"/>
      <c r="H58" s="549"/>
      <c r="I58" s="515"/>
      <c r="J58" s="515"/>
      <c r="K58" s="499"/>
      <c r="L58" s="519"/>
      <c r="M58" s="499"/>
      <c r="N58" s="519"/>
    </row>
    <row r="59" spans="2:14" ht="15.75">
      <c r="B59" s="566" t="s">
        <v>19</v>
      </c>
      <c r="C59" s="574"/>
      <c r="D59" s="580"/>
      <c r="E59" s="574" t="s">
        <v>11</v>
      </c>
      <c r="F59" s="508" t="s">
        <v>70</v>
      </c>
      <c r="G59" s="581"/>
      <c r="H59" s="554">
        <f>IF(D59="",0,+D59*G59)</f>
        <v>0</v>
      </c>
      <c r="I59" s="515"/>
      <c r="J59" s="515"/>
      <c r="K59" s="499"/>
      <c r="L59" s="519"/>
      <c r="M59" s="499"/>
      <c r="N59" s="519"/>
    </row>
    <row r="60" spans="2:14" ht="9.9499999999999993" customHeight="1">
      <c r="B60" s="570"/>
      <c r="C60" s="574"/>
      <c r="D60" s="574"/>
      <c r="E60" s="574"/>
      <c r="F60" s="499"/>
      <c r="G60" s="540"/>
      <c r="H60" s="549"/>
      <c r="I60" s="515"/>
      <c r="J60" s="515"/>
      <c r="K60" s="499"/>
      <c r="L60" s="519"/>
      <c r="M60" s="499"/>
      <c r="N60" s="519"/>
    </row>
    <row r="61" spans="2:14" ht="15.75">
      <c r="B61" s="566" t="s">
        <v>20</v>
      </c>
      <c r="C61" s="574"/>
      <c r="D61" s="574"/>
      <c r="E61" s="574"/>
      <c r="F61" s="499"/>
      <c r="G61" s="530" t="s">
        <v>21</v>
      </c>
      <c r="H61" s="582"/>
      <c r="I61" s="515"/>
      <c r="J61" s="515"/>
      <c r="K61" s="499"/>
      <c r="L61" s="579"/>
      <c r="M61" s="499"/>
      <c r="N61" s="519"/>
    </row>
    <row r="62" spans="2:14" ht="9.9499999999999993" customHeight="1">
      <c r="B62" s="570"/>
      <c r="C62" s="574"/>
      <c r="D62" s="574"/>
      <c r="E62" s="574"/>
      <c r="F62" s="499"/>
      <c r="G62" s="499"/>
      <c r="H62" s="555" t="s">
        <v>5</v>
      </c>
      <c r="I62" s="515"/>
      <c r="J62" s="515"/>
      <c r="K62" s="499"/>
      <c r="L62" s="519"/>
      <c r="M62" s="499"/>
      <c r="N62" s="519"/>
    </row>
    <row r="63" spans="2:14" ht="15.75">
      <c r="B63" s="566" t="s">
        <v>22</v>
      </c>
      <c r="C63" s="574"/>
      <c r="D63" s="574"/>
      <c r="E63" s="574"/>
      <c r="F63" s="499"/>
      <c r="G63" s="530" t="s">
        <v>21</v>
      </c>
      <c r="H63" s="582"/>
      <c r="I63" s="515"/>
      <c r="J63" s="515"/>
      <c r="K63" s="499"/>
      <c r="L63" s="579"/>
      <c r="M63" s="499"/>
      <c r="N63" s="519"/>
    </row>
    <row r="64" spans="2:14" ht="9.9499999999999993" customHeight="1">
      <c r="B64" s="570"/>
      <c r="C64" s="574"/>
      <c r="D64" s="574"/>
      <c r="E64" s="574"/>
      <c r="F64" s="499"/>
      <c r="G64" s="499"/>
      <c r="H64" s="555"/>
      <c r="I64" s="515"/>
      <c r="J64" s="515"/>
      <c r="K64" s="499"/>
      <c r="L64" s="519"/>
      <c r="M64" s="499"/>
      <c r="N64" s="519"/>
    </row>
    <row r="65" spans="1:14" ht="15.75">
      <c r="B65" s="566" t="s">
        <v>23</v>
      </c>
      <c r="C65" s="574"/>
      <c r="D65" s="574"/>
      <c r="E65" s="574"/>
      <c r="F65" s="499"/>
      <c r="G65" s="530" t="s">
        <v>21</v>
      </c>
      <c r="H65" s="582"/>
      <c r="I65" s="515"/>
      <c r="J65" s="515"/>
      <c r="K65" s="499"/>
      <c r="L65" s="579"/>
      <c r="M65" s="499"/>
      <c r="N65" s="519"/>
    </row>
    <row r="66" spans="1:14" ht="9.9499999999999993" customHeight="1">
      <c r="B66" s="570"/>
      <c r="C66" s="574"/>
      <c r="D66" s="574"/>
      <c r="E66" s="574"/>
      <c r="F66" s="499"/>
      <c r="G66" s="499"/>
      <c r="H66" s="555"/>
      <c r="I66" s="515"/>
      <c r="J66" s="515"/>
      <c r="K66" s="499"/>
      <c r="L66" s="519"/>
      <c r="M66" s="499"/>
      <c r="N66" s="519"/>
    </row>
    <row r="67" spans="1:14" ht="15.75">
      <c r="B67" s="566" t="s">
        <v>12</v>
      </c>
      <c r="C67" s="685"/>
      <c r="D67" s="686"/>
      <c r="E67" s="687"/>
      <c r="F67" s="499"/>
      <c r="G67" s="530" t="s">
        <v>21</v>
      </c>
      <c r="H67" s="582"/>
      <c r="I67" s="515"/>
      <c r="J67" s="542"/>
      <c r="K67" s="543"/>
      <c r="L67" s="579"/>
      <c r="M67" s="499"/>
      <c r="N67" s="544"/>
    </row>
    <row r="68" spans="1:14" ht="19.5" customHeight="1">
      <c r="B68" s="567"/>
      <c r="C68" s="500"/>
      <c r="D68" s="500"/>
      <c r="E68" s="500"/>
      <c r="F68" s="500"/>
      <c r="G68" s="500"/>
      <c r="H68" s="546"/>
      <c r="I68" s="515"/>
      <c r="J68" s="542">
        <f>+H59+H61+H63+H65+H67</f>
        <v>0</v>
      </c>
      <c r="K68" s="499"/>
      <c r="L68" s="519"/>
      <c r="M68" s="499"/>
      <c r="N68" s="519"/>
    </row>
    <row r="69" spans="1:14" ht="15.75">
      <c r="B69" s="499"/>
      <c r="C69" s="499"/>
      <c r="D69" s="499"/>
      <c r="E69" s="499"/>
      <c r="F69" s="499"/>
      <c r="G69" s="499"/>
      <c r="H69" s="540"/>
      <c r="I69" s="515"/>
      <c r="J69" s="515"/>
      <c r="K69" s="499"/>
      <c r="L69" s="519"/>
      <c r="M69" s="499"/>
      <c r="N69" s="519"/>
    </row>
    <row r="70" spans="1:14" ht="9.9499999999999993" customHeight="1">
      <c r="B70" s="568"/>
      <c r="C70" s="502"/>
      <c r="D70" s="502"/>
      <c r="E70" s="502"/>
      <c r="F70" s="502"/>
      <c r="G70" s="502"/>
      <c r="H70" s="548"/>
      <c r="I70" s="515"/>
      <c r="J70" s="515"/>
      <c r="K70" s="499"/>
      <c r="L70" s="519"/>
      <c r="M70" s="499"/>
      <c r="N70" s="519"/>
    </row>
    <row r="71" spans="1:14" ht="15.75" customHeight="1">
      <c r="B71" s="682" t="s">
        <v>24</v>
      </c>
      <c r="C71" s="683"/>
      <c r="D71" s="574"/>
      <c r="E71" s="574"/>
      <c r="F71" s="499"/>
      <c r="G71" s="499"/>
      <c r="H71" s="549"/>
      <c r="I71" s="515"/>
      <c r="J71" s="515"/>
      <c r="K71" s="499"/>
      <c r="L71" s="519"/>
      <c r="M71" s="499"/>
      <c r="N71" s="519"/>
    </row>
    <row r="72" spans="1:14" ht="9.9499999999999993" customHeight="1">
      <c r="B72" s="570"/>
      <c r="C72" s="574"/>
      <c r="D72" s="574"/>
      <c r="E72" s="574"/>
      <c r="F72" s="499"/>
      <c r="G72" s="499"/>
      <c r="H72" s="549"/>
      <c r="I72" s="515"/>
      <c r="J72" s="515"/>
      <c r="K72" s="499"/>
      <c r="L72" s="519"/>
      <c r="M72" s="499"/>
      <c r="N72" s="519"/>
    </row>
    <row r="73" spans="1:14" ht="15.75" customHeight="1">
      <c r="B73" s="685"/>
      <c r="C73" s="686"/>
      <c r="D73" s="686"/>
      <c r="E73" s="687"/>
      <c r="F73" s="499"/>
      <c r="G73" s="530" t="s">
        <v>21</v>
      </c>
      <c r="H73" s="582"/>
      <c r="I73" s="515"/>
      <c r="J73" s="515"/>
      <c r="K73" s="499"/>
      <c r="L73" s="579"/>
      <c r="M73" s="499"/>
      <c r="N73" s="519"/>
    </row>
    <row r="74" spans="1:14" ht="9.9499999999999993" customHeight="1">
      <c r="B74" s="570"/>
      <c r="C74" s="574" t="s">
        <v>5</v>
      </c>
      <c r="D74" s="574"/>
      <c r="E74" s="574"/>
      <c r="F74" s="499"/>
      <c r="G74" s="499"/>
      <c r="H74" s="555"/>
      <c r="I74" s="515"/>
      <c r="J74" s="515"/>
      <c r="K74" s="499"/>
      <c r="L74" s="519"/>
      <c r="M74" s="499"/>
      <c r="N74" s="519"/>
    </row>
    <row r="75" spans="1:14" ht="15.75" customHeight="1">
      <c r="B75" s="685" t="s">
        <v>5</v>
      </c>
      <c r="C75" s="686"/>
      <c r="D75" s="686"/>
      <c r="E75" s="687"/>
      <c r="F75" s="499"/>
      <c r="G75" s="530" t="s">
        <v>21</v>
      </c>
      <c r="H75" s="582"/>
      <c r="I75" s="515"/>
      <c r="J75" s="521"/>
      <c r="K75" s="556"/>
      <c r="L75" s="579"/>
      <c r="M75" s="499"/>
      <c r="N75" s="544"/>
    </row>
    <row r="76" spans="1:14" ht="19.5" customHeight="1">
      <c r="B76" s="567"/>
      <c r="C76" s="500"/>
      <c r="D76" s="500"/>
      <c r="E76" s="500"/>
      <c r="F76" s="500"/>
      <c r="G76" s="500"/>
      <c r="H76" s="501"/>
      <c r="I76" s="515"/>
      <c r="J76" s="542">
        <f>+H73+H75</f>
        <v>0</v>
      </c>
      <c r="K76" s="499"/>
      <c r="L76" s="519"/>
      <c r="M76" s="499"/>
      <c r="N76" s="519"/>
    </row>
    <row r="77" spans="1:14" ht="19.5" customHeight="1">
      <c r="B77" s="502"/>
      <c r="C77" s="502"/>
      <c r="D77" s="502"/>
      <c r="E77" s="502"/>
      <c r="F77" s="502"/>
      <c r="G77" s="502"/>
      <c r="H77" s="502"/>
      <c r="I77" s="515"/>
      <c r="J77" s="542"/>
      <c r="K77" s="499"/>
      <c r="L77" s="519"/>
      <c r="M77" s="499"/>
      <c r="N77" s="519"/>
    </row>
    <row r="78" spans="1:14" s="603" customFormat="1" ht="9.9499999999999993" customHeight="1">
      <c r="A78" s="594"/>
      <c r="B78" s="595"/>
      <c r="C78" s="596"/>
      <c r="D78" s="597"/>
      <c r="E78" s="597"/>
      <c r="F78" s="597"/>
      <c r="G78" s="597"/>
      <c r="H78" s="598"/>
      <c r="I78" s="599"/>
      <c r="J78" s="600"/>
      <c r="K78" s="601"/>
      <c r="L78" s="602"/>
      <c r="M78" s="601"/>
      <c r="N78" s="602"/>
    </row>
    <row r="79" spans="1:14" ht="19.5" customHeight="1">
      <c r="B79" s="679" t="s">
        <v>139</v>
      </c>
      <c r="C79" s="684"/>
      <c r="D79" s="688"/>
      <c r="E79" s="689"/>
      <c r="F79" s="690"/>
      <c r="G79" s="689"/>
      <c r="H79" s="604"/>
      <c r="I79" s="515"/>
      <c r="J79" s="542"/>
      <c r="K79" s="499"/>
      <c r="L79" s="519"/>
      <c r="M79" s="499"/>
      <c r="N79" s="519"/>
    </row>
    <row r="80" spans="1:14" ht="18" customHeight="1">
      <c r="B80" s="570"/>
      <c r="C80" s="574"/>
      <c r="D80" s="574"/>
      <c r="E80" s="574"/>
      <c r="F80" s="574"/>
      <c r="G80" s="574"/>
      <c r="H80" s="574"/>
      <c r="I80" s="557"/>
      <c r="J80" s="515"/>
      <c r="K80" s="499"/>
      <c r="L80" s="519"/>
      <c r="M80" s="499"/>
      <c r="N80" s="519"/>
    </row>
    <row r="81" spans="2:20" ht="18" customHeight="1">
      <c r="B81" s="592" t="s">
        <v>111</v>
      </c>
      <c r="C81" s="583"/>
      <c r="D81" s="584"/>
      <c r="E81" s="574"/>
      <c r="F81" s="576"/>
      <c r="G81" s="585"/>
      <c r="H81" s="552"/>
      <c r="I81" s="515"/>
      <c r="J81" s="515"/>
      <c r="K81" s="499"/>
      <c r="L81" s="519"/>
      <c r="M81" s="522"/>
      <c r="N81" s="523"/>
      <c r="Q81" s="483" t="s">
        <v>138</v>
      </c>
    </row>
    <row r="82" spans="2:20" ht="18" customHeight="1">
      <c r="B82" s="566" t="s">
        <v>89</v>
      </c>
      <c r="C82" s="574"/>
      <c r="D82" s="574"/>
      <c r="E82" s="574"/>
      <c r="F82" s="586" t="s">
        <v>130</v>
      </c>
      <c r="G82" s="591"/>
      <c r="H82" s="553">
        <f>MAX(S82-G82,MIN(0))</f>
        <v>0</v>
      </c>
      <c r="I82" s="515"/>
      <c r="J82" s="558"/>
      <c r="K82" s="543"/>
      <c r="L82" s="519"/>
      <c r="M82" s="522"/>
      <c r="N82" s="523"/>
      <c r="O82" s="483" t="b">
        <v>0</v>
      </c>
      <c r="P82" s="491" t="b">
        <v>0</v>
      </c>
      <c r="Q82" s="492">
        <f>G25*20%</f>
        <v>5.6000000000000005</v>
      </c>
      <c r="S82" s="493" t="str">
        <f>IF(P82=TRUE,Q82,"0,00 €")</f>
        <v>0,00 €</v>
      </c>
    </row>
    <row r="83" spans="2:20" ht="18" customHeight="1">
      <c r="B83" s="566" t="s">
        <v>58</v>
      </c>
      <c r="C83" s="574"/>
      <c r="D83" s="574"/>
      <c r="E83" s="574"/>
      <c r="F83" s="586" t="s">
        <v>130</v>
      </c>
      <c r="G83" s="591"/>
      <c r="H83" s="553">
        <f>MAX(S83-G83,MIN(0))</f>
        <v>0</v>
      </c>
      <c r="I83" s="515"/>
      <c r="J83" s="558"/>
      <c r="K83" s="543"/>
      <c r="L83" s="519"/>
      <c r="M83" s="522"/>
      <c r="N83" s="523"/>
      <c r="O83" s="483" t="b">
        <v>0</v>
      </c>
      <c r="P83" s="491" t="b">
        <v>0</v>
      </c>
      <c r="Q83" s="492">
        <f>G25*40%</f>
        <v>11.200000000000001</v>
      </c>
      <c r="S83" s="493" t="str">
        <f>IF(P83=TRUE,Q83,"0,00 €")</f>
        <v>0,00 €</v>
      </c>
    </row>
    <row r="84" spans="2:20" ht="18" customHeight="1">
      <c r="B84" s="566" t="s">
        <v>59</v>
      </c>
      <c r="C84" s="574"/>
      <c r="D84" s="574"/>
      <c r="E84" s="574"/>
      <c r="F84" s="586" t="s">
        <v>130</v>
      </c>
      <c r="G84" s="591"/>
      <c r="H84" s="553">
        <f>MAX(S84-G84,MIN(0))</f>
        <v>0</v>
      </c>
      <c r="I84" s="515"/>
      <c r="J84" s="542">
        <f>-T85</f>
        <v>0</v>
      </c>
      <c r="K84" s="543"/>
      <c r="L84" s="519"/>
      <c r="M84" s="522"/>
      <c r="N84" s="523"/>
      <c r="O84" s="483" t="b">
        <v>0</v>
      </c>
      <c r="P84" s="491" t="b">
        <v>0</v>
      </c>
      <c r="Q84" s="492">
        <f>G25*40%</f>
        <v>11.200000000000001</v>
      </c>
      <c r="S84" s="493" t="str">
        <f>IF(P84=TRUE,Q84,"0,00 €")</f>
        <v>0,00 €</v>
      </c>
    </row>
    <row r="85" spans="2:20" ht="18" customHeight="1">
      <c r="B85" s="566"/>
      <c r="C85" s="586"/>
      <c r="D85" s="574"/>
      <c r="E85" s="574"/>
      <c r="F85" s="576"/>
      <c r="G85" s="585"/>
      <c r="H85" s="553"/>
      <c r="I85" s="515"/>
      <c r="J85" s="558"/>
      <c r="K85" s="543"/>
      <c r="L85" s="519"/>
      <c r="M85" s="522"/>
      <c r="N85" s="523"/>
      <c r="S85" s="494">
        <f>SUM(S82:S84)</f>
        <v>0</v>
      </c>
      <c r="T85" s="492">
        <f>MIN(H82+H83+H84,MAX(G27))</f>
        <v>0</v>
      </c>
    </row>
    <row r="86" spans="2:20" ht="18" customHeight="1">
      <c r="B86" s="593" t="s">
        <v>131</v>
      </c>
      <c r="C86" s="574"/>
      <c r="D86" s="574"/>
      <c r="E86" s="574"/>
      <c r="F86" s="574"/>
      <c r="G86" s="574"/>
      <c r="H86" s="523"/>
      <c r="I86" s="515"/>
      <c r="J86" s="515"/>
      <c r="K86" s="499"/>
      <c r="L86" s="519"/>
      <c r="M86" s="499"/>
      <c r="N86" s="519"/>
    </row>
    <row r="87" spans="2:20" ht="18" customHeight="1">
      <c r="B87" s="566" t="s">
        <v>87</v>
      </c>
      <c r="C87" s="586">
        <v>0.2</v>
      </c>
      <c r="D87" s="578"/>
      <c r="E87" s="574" t="s">
        <v>25</v>
      </c>
      <c r="F87" s="576" t="s">
        <v>70</v>
      </c>
      <c r="G87" s="614" t="str">
        <f>IF(D87=0,"",+G25*C87)</f>
        <v/>
      </c>
      <c r="H87" s="553">
        <f>IF(D87=0,0,+D87*G87)</f>
        <v>0</v>
      </c>
      <c r="I87" s="515"/>
      <c r="J87" s="558"/>
      <c r="K87" s="543"/>
      <c r="L87" s="519"/>
      <c r="M87" s="499"/>
      <c r="N87" s="519"/>
      <c r="Q87" s="483" t="s">
        <v>132</v>
      </c>
      <c r="R87" s="492">
        <f>MAX(H87-H92,MIN(0))</f>
        <v>0</v>
      </c>
    </row>
    <row r="88" spans="2:20" ht="18" customHeight="1">
      <c r="B88" s="566" t="s">
        <v>58</v>
      </c>
      <c r="C88" s="586">
        <v>0.4</v>
      </c>
      <c r="D88" s="578"/>
      <c r="E88" s="574" t="s">
        <v>25</v>
      </c>
      <c r="F88" s="576" t="s">
        <v>70</v>
      </c>
      <c r="G88" s="614" t="str">
        <f>IF(D88="","",+G25*C88)</f>
        <v/>
      </c>
      <c r="H88" s="553">
        <f>IF(D88=0,0,+D88*G88)</f>
        <v>0</v>
      </c>
      <c r="I88" s="515"/>
      <c r="J88" s="558"/>
      <c r="K88" s="543"/>
      <c r="L88" s="519"/>
      <c r="M88" s="499"/>
      <c r="N88" s="519"/>
      <c r="Q88" s="483" t="s">
        <v>133</v>
      </c>
      <c r="R88" s="492">
        <f>MAX(H88-H93,MIN(0))</f>
        <v>0</v>
      </c>
    </row>
    <row r="89" spans="2:20" ht="18" customHeight="1">
      <c r="B89" s="566" t="s">
        <v>59</v>
      </c>
      <c r="C89" s="586">
        <v>0.4</v>
      </c>
      <c r="D89" s="578"/>
      <c r="E89" s="574" t="s">
        <v>25</v>
      </c>
      <c r="F89" s="576" t="s">
        <v>70</v>
      </c>
      <c r="G89" s="614" t="str">
        <f>IF(D89="","",+G25*C89)</f>
        <v/>
      </c>
      <c r="H89" s="553">
        <f>IF(D89=0,0,+D89*G89)</f>
        <v>0</v>
      </c>
      <c r="I89" s="515"/>
      <c r="J89" s="558"/>
      <c r="K89" s="543"/>
      <c r="L89" s="519"/>
      <c r="M89" s="499"/>
      <c r="N89" s="519"/>
      <c r="Q89" s="483" t="s">
        <v>134</v>
      </c>
      <c r="R89" s="492">
        <f>MAX(H89-H94,MIN(0))</f>
        <v>0</v>
      </c>
    </row>
    <row r="90" spans="2:20" ht="18" customHeight="1">
      <c r="B90" s="566"/>
      <c r="C90" s="586"/>
      <c r="D90" s="574"/>
      <c r="E90" s="574"/>
      <c r="F90" s="576"/>
      <c r="G90" s="587"/>
      <c r="H90" s="553"/>
      <c r="I90" s="515"/>
      <c r="J90" s="558"/>
      <c r="K90" s="543"/>
      <c r="L90" s="519"/>
      <c r="M90" s="499"/>
      <c r="N90" s="519"/>
      <c r="R90" s="493">
        <f>SUM(R87:R89)</f>
        <v>0</v>
      </c>
    </row>
    <row r="91" spans="2:20" ht="18" customHeight="1">
      <c r="B91" s="593" t="s">
        <v>135</v>
      </c>
      <c r="C91" s="586"/>
      <c r="D91" s="574"/>
      <c r="E91" s="574"/>
      <c r="F91" s="576"/>
      <c r="G91" s="587"/>
      <c r="H91" s="553"/>
      <c r="I91" s="515"/>
      <c r="J91" s="558"/>
      <c r="K91" s="543"/>
      <c r="L91" s="519"/>
      <c r="M91" s="499"/>
      <c r="N91" s="519"/>
    </row>
    <row r="92" spans="2:20" ht="18" customHeight="1">
      <c r="B92" s="566" t="s">
        <v>89</v>
      </c>
      <c r="C92" s="586"/>
      <c r="D92" s="578"/>
      <c r="E92" s="574" t="s">
        <v>25</v>
      </c>
      <c r="F92" s="576" t="s">
        <v>70</v>
      </c>
      <c r="G92" s="591"/>
      <c r="H92" s="553">
        <f>MIN(IF(D92="",0,+D92*IF(G92&gt;=G87,5.6,G92)))</f>
        <v>0</v>
      </c>
      <c r="I92" s="515"/>
      <c r="J92" s="542"/>
      <c r="K92" s="543"/>
      <c r="L92" s="519"/>
      <c r="M92" s="499"/>
      <c r="N92" s="519"/>
      <c r="R92" s="492">
        <f>MAX(H87-H92,"0,00 €")</f>
        <v>0</v>
      </c>
    </row>
    <row r="93" spans="2:20" ht="18" customHeight="1">
      <c r="B93" s="566" t="s">
        <v>58</v>
      </c>
      <c r="C93" s="586"/>
      <c r="D93" s="578"/>
      <c r="E93" s="574" t="s">
        <v>25</v>
      </c>
      <c r="F93" s="576" t="s">
        <v>70</v>
      </c>
      <c r="G93" s="591"/>
      <c r="H93" s="553">
        <f>MIN(IF(D93="",0,+D93*IF(G93&gt;=G88,11.2,G93)))</f>
        <v>0</v>
      </c>
      <c r="I93" s="515"/>
      <c r="J93" s="542"/>
      <c r="K93" s="543"/>
      <c r="L93" s="519"/>
      <c r="M93" s="499"/>
      <c r="N93" s="519"/>
      <c r="R93" s="492">
        <f>MAX(H88-H93,"0,00 €")</f>
        <v>0</v>
      </c>
    </row>
    <row r="94" spans="2:20" ht="18" customHeight="1">
      <c r="B94" s="566" t="s">
        <v>59</v>
      </c>
      <c r="C94" s="586"/>
      <c r="D94" s="578"/>
      <c r="E94" s="574" t="s">
        <v>25</v>
      </c>
      <c r="F94" s="576" t="s">
        <v>70</v>
      </c>
      <c r="G94" s="591"/>
      <c r="H94" s="553">
        <f>MIN(IF(D94="",0,+D94*IF(G94&gt;=G89,11.2,G94)))</f>
        <v>0</v>
      </c>
      <c r="I94" s="515"/>
      <c r="J94" s="542">
        <f>-R90</f>
        <v>0</v>
      </c>
      <c r="K94" s="543"/>
      <c r="L94" s="519"/>
      <c r="M94" s="499"/>
      <c r="N94" s="519"/>
      <c r="R94" s="492">
        <f>MAX(H89-H94,"0,00 €")</f>
        <v>0</v>
      </c>
    </row>
    <row r="95" spans="2:20" ht="18" customHeight="1">
      <c r="B95" s="566"/>
      <c r="C95" s="586"/>
      <c r="D95" s="574"/>
      <c r="E95" s="574"/>
      <c r="F95" s="576"/>
      <c r="G95" s="588"/>
      <c r="H95" s="553"/>
      <c r="I95" s="515"/>
      <c r="J95" s="558"/>
      <c r="K95" s="543"/>
      <c r="L95" s="519"/>
      <c r="M95" s="499"/>
      <c r="N95" s="519"/>
      <c r="R95" s="492"/>
    </row>
    <row r="96" spans="2:20" ht="18" customHeight="1">
      <c r="B96" s="566"/>
      <c r="C96" s="586"/>
      <c r="D96" s="574"/>
      <c r="E96" s="574"/>
      <c r="F96" s="576"/>
      <c r="G96" s="588"/>
      <c r="H96" s="553"/>
      <c r="I96" s="515"/>
      <c r="J96" s="558"/>
      <c r="K96" s="543"/>
      <c r="L96" s="519"/>
      <c r="M96" s="499"/>
      <c r="N96" s="519"/>
      <c r="R96" s="492"/>
    </row>
    <row r="97" spans="2:20" ht="18" customHeight="1">
      <c r="B97" s="592" t="s">
        <v>112</v>
      </c>
      <c r="C97" s="583"/>
      <c r="D97" s="584"/>
      <c r="E97" s="574"/>
      <c r="F97" s="576"/>
      <c r="G97" s="585"/>
      <c r="H97" s="552"/>
      <c r="I97" s="515"/>
      <c r="J97" s="515"/>
      <c r="K97" s="499"/>
      <c r="L97" s="519"/>
      <c r="M97" s="522"/>
      <c r="N97" s="524"/>
    </row>
    <row r="98" spans="2:20" ht="18" customHeight="1">
      <c r="B98" s="566" t="s">
        <v>89</v>
      </c>
      <c r="C98" s="574"/>
      <c r="D98" s="574"/>
      <c r="E98" s="574"/>
      <c r="F98" s="586" t="s">
        <v>130</v>
      </c>
      <c r="G98" s="591"/>
      <c r="H98" s="553">
        <f>MAX(S98-G98,MIN(0))</f>
        <v>0</v>
      </c>
      <c r="I98" s="515"/>
      <c r="J98" s="558"/>
      <c r="K98" s="543"/>
      <c r="L98" s="519"/>
      <c r="M98" s="522"/>
      <c r="N98" s="524"/>
      <c r="O98" s="483" t="b">
        <v>0</v>
      </c>
      <c r="P98" s="491" t="b">
        <v>0</v>
      </c>
      <c r="Q98" s="492">
        <f>G25*20%</f>
        <v>5.6000000000000005</v>
      </c>
      <c r="S98" s="493" t="str">
        <f>IF(P98=TRUE,Q98,"0,00 €")</f>
        <v>0,00 €</v>
      </c>
    </row>
    <row r="99" spans="2:20" ht="18" customHeight="1">
      <c r="B99" s="566" t="s">
        <v>58</v>
      </c>
      <c r="C99" s="574"/>
      <c r="D99" s="574"/>
      <c r="E99" s="574"/>
      <c r="F99" s="586" t="s">
        <v>130</v>
      </c>
      <c r="G99" s="591"/>
      <c r="H99" s="553">
        <f>MAX(S99-G99,MIN(0))</f>
        <v>0</v>
      </c>
      <c r="I99" s="515"/>
      <c r="J99" s="558"/>
      <c r="K99" s="543"/>
      <c r="L99" s="519"/>
      <c r="M99" s="522"/>
      <c r="N99" s="524"/>
      <c r="O99" s="483" t="b">
        <v>0</v>
      </c>
      <c r="P99" s="491" t="b">
        <v>0</v>
      </c>
      <c r="Q99" s="492">
        <f>G25*40%</f>
        <v>11.200000000000001</v>
      </c>
      <c r="S99" s="493" t="str">
        <f>IF(P99=TRUE,Q99,"0,00 €")</f>
        <v>0,00 €</v>
      </c>
    </row>
    <row r="100" spans="2:20" ht="18" customHeight="1">
      <c r="B100" s="566" t="s">
        <v>59</v>
      </c>
      <c r="C100" s="574"/>
      <c r="D100" s="574"/>
      <c r="E100" s="574"/>
      <c r="F100" s="586" t="s">
        <v>130</v>
      </c>
      <c r="G100" s="591"/>
      <c r="H100" s="553">
        <f>MAX(S100-G100,MIN(0))</f>
        <v>0</v>
      </c>
      <c r="I100" s="515"/>
      <c r="J100" s="542">
        <f>-T102</f>
        <v>0</v>
      </c>
      <c r="K100" s="543"/>
      <c r="L100" s="519"/>
      <c r="M100" s="522"/>
      <c r="N100" s="524"/>
      <c r="O100" s="483" t="b">
        <v>0</v>
      </c>
      <c r="P100" s="491" t="b">
        <v>0</v>
      </c>
      <c r="Q100" s="492">
        <f>G25*40%</f>
        <v>11.200000000000001</v>
      </c>
      <c r="S100" s="493" t="str">
        <f>IF(P100=TRUE,Q100,"0,00 €")</f>
        <v>0,00 €</v>
      </c>
    </row>
    <row r="101" spans="2:20" ht="18" customHeight="1">
      <c r="B101" s="566"/>
      <c r="C101" s="574"/>
      <c r="D101" s="574"/>
      <c r="E101" s="574"/>
      <c r="F101" s="586"/>
      <c r="G101" s="589"/>
      <c r="H101" s="553"/>
      <c r="I101" s="515"/>
      <c r="J101" s="542"/>
      <c r="K101" s="543"/>
      <c r="L101" s="519"/>
      <c r="M101" s="522"/>
      <c r="N101" s="524"/>
      <c r="P101" s="491"/>
      <c r="Q101" s="492"/>
      <c r="S101" s="493"/>
    </row>
    <row r="102" spans="2:20" ht="18" customHeight="1">
      <c r="B102" s="566"/>
      <c r="C102" s="586"/>
      <c r="D102" s="574"/>
      <c r="E102" s="574"/>
      <c r="F102" s="576"/>
      <c r="G102" s="585"/>
      <c r="H102" s="553"/>
      <c r="I102" s="515"/>
      <c r="J102" s="542"/>
      <c r="K102" s="543"/>
      <c r="L102" s="519"/>
      <c r="M102" s="522"/>
      <c r="N102" s="524"/>
      <c r="S102" s="494">
        <f>SUM(S98:S100)</f>
        <v>0</v>
      </c>
      <c r="T102" s="492">
        <f>MIN(H98+H99+H100,MAX(G27))</f>
        <v>0</v>
      </c>
    </row>
    <row r="103" spans="2:20" ht="26.25" customHeight="1">
      <c r="B103" s="679" t="s">
        <v>193</v>
      </c>
      <c r="C103" s="680"/>
      <c r="D103" s="680"/>
      <c r="E103" s="680"/>
      <c r="F103" s="680"/>
      <c r="G103" s="681"/>
      <c r="H103" s="605"/>
      <c r="I103" s="515"/>
      <c r="J103" s="515"/>
      <c r="K103" s="499"/>
      <c r="L103" s="519"/>
      <c r="M103" s="499"/>
      <c r="N103" s="519"/>
    </row>
    <row r="104" spans="2:20" ht="5.0999999999999996" customHeight="1">
      <c r="B104" s="590"/>
      <c r="C104" s="583"/>
      <c r="D104" s="584"/>
      <c r="E104" s="574"/>
      <c r="F104" s="576"/>
      <c r="G104" s="585"/>
      <c r="H104" s="552"/>
      <c r="I104" s="515"/>
      <c r="J104" s="515"/>
      <c r="K104" s="499"/>
      <c r="L104" s="519"/>
      <c r="M104" s="499"/>
      <c r="N104" s="519"/>
    </row>
    <row r="105" spans="2:20" ht="18" customHeight="1">
      <c r="B105" s="566" t="s">
        <v>142</v>
      </c>
      <c r="C105" s="586"/>
      <c r="D105" s="574">
        <f>IF(D45&gt;0,+D45,0)</f>
        <v>0</v>
      </c>
      <c r="E105" s="574" t="s">
        <v>25</v>
      </c>
      <c r="F105" s="576" t="s">
        <v>70</v>
      </c>
      <c r="G105" s="615">
        <f>+G45</f>
        <v>0</v>
      </c>
      <c r="H105" s="553">
        <f>+D105*G105</f>
        <v>0</v>
      </c>
      <c r="I105" s="515"/>
      <c r="J105" s="515"/>
      <c r="K105" s="499"/>
      <c r="L105" s="519"/>
      <c r="M105" s="499"/>
      <c r="N105" s="519"/>
    </row>
    <row r="106" spans="2:20" ht="18" customHeight="1">
      <c r="B106" s="566" t="s">
        <v>58</v>
      </c>
      <c r="C106" s="586"/>
      <c r="D106" s="578"/>
      <c r="E106" s="574" t="s">
        <v>25</v>
      </c>
      <c r="F106" s="576" t="s">
        <v>70</v>
      </c>
      <c r="G106" s="616"/>
      <c r="H106" s="553">
        <f>+D106*G106</f>
        <v>0</v>
      </c>
      <c r="I106" s="515"/>
      <c r="J106" s="515"/>
      <c r="K106" s="499"/>
      <c r="L106" s="519"/>
      <c r="M106" s="499"/>
      <c r="N106" s="519"/>
    </row>
    <row r="107" spans="2:20" ht="26.25" customHeight="1">
      <c r="B107" s="566" t="s">
        <v>59</v>
      </c>
      <c r="C107" s="586"/>
      <c r="D107" s="578"/>
      <c r="E107" s="574" t="s">
        <v>25</v>
      </c>
      <c r="F107" s="576" t="s">
        <v>70</v>
      </c>
      <c r="G107" s="616"/>
      <c r="H107" s="553">
        <f>+D107*G107</f>
        <v>0</v>
      </c>
      <c r="I107" s="515"/>
      <c r="J107" s="542">
        <f>-SUM(H105+H106+H107)</f>
        <v>0</v>
      </c>
      <c r="K107" s="499"/>
      <c r="L107" s="519"/>
      <c r="M107" s="499"/>
      <c r="N107" s="519"/>
    </row>
    <row r="108" spans="2:20" ht="9.9499999999999993" customHeight="1">
      <c r="B108" s="567"/>
      <c r="C108" s="500"/>
      <c r="D108" s="500"/>
      <c r="E108" s="500"/>
      <c r="F108" s="500"/>
      <c r="G108" s="500"/>
      <c r="H108" s="501"/>
      <c r="I108" s="515"/>
      <c r="J108" s="515"/>
      <c r="K108" s="499"/>
      <c r="L108" s="519"/>
      <c r="M108" s="499"/>
      <c r="N108" s="519"/>
    </row>
    <row r="109" spans="2:20" ht="15.75">
      <c r="B109" s="499"/>
      <c r="C109" s="499"/>
      <c r="D109" s="499"/>
      <c r="E109" s="499"/>
      <c r="F109" s="499"/>
      <c r="G109" s="499"/>
      <c r="H109" s="540"/>
      <c r="I109" s="515"/>
      <c r="J109" s="515"/>
      <c r="K109" s="499"/>
      <c r="L109" s="519"/>
      <c r="M109" s="499"/>
      <c r="N109" s="519"/>
    </row>
    <row r="110" spans="2:20" ht="16.5" thickBot="1">
      <c r="B110" s="559"/>
      <c r="C110" s="559"/>
      <c r="D110" s="559"/>
      <c r="E110" s="559"/>
      <c r="F110" s="559"/>
      <c r="G110" s="559"/>
      <c r="H110" s="559"/>
      <c r="I110" s="525"/>
      <c r="J110" s="515"/>
      <c r="K110" s="499"/>
      <c r="L110" s="519"/>
      <c r="M110" s="499"/>
      <c r="N110" s="519"/>
    </row>
    <row r="111" spans="2:20" ht="15.75">
      <c r="B111" s="607"/>
      <c r="C111" s="499"/>
      <c r="D111" s="499"/>
      <c r="E111" s="499"/>
      <c r="F111" s="499"/>
      <c r="G111" s="499"/>
      <c r="H111" s="499"/>
      <c r="I111" s="499"/>
      <c r="J111" s="515"/>
      <c r="K111" s="499"/>
      <c r="L111" s="519"/>
      <c r="M111" s="499"/>
      <c r="N111" s="519"/>
    </row>
    <row r="112" spans="2:20" ht="15.75">
      <c r="B112" s="608"/>
      <c r="C112" s="499"/>
      <c r="D112" s="499"/>
      <c r="E112" s="499"/>
      <c r="F112" s="499"/>
      <c r="G112" s="677" t="s">
        <v>73</v>
      </c>
      <c r="H112" s="678"/>
      <c r="I112" s="499"/>
      <c r="J112" s="542">
        <f>MAX(R112,MIN(0))</f>
        <v>0</v>
      </c>
      <c r="K112" s="560"/>
      <c r="L112" s="561">
        <f>SUM(L23:L109)</f>
        <v>0</v>
      </c>
      <c r="M112" s="499"/>
      <c r="N112" s="562"/>
      <c r="R112" s="483">
        <f>SUM(J22:J111)</f>
        <v>0</v>
      </c>
    </row>
    <row r="113" spans="2:14" ht="7.5" customHeight="1">
      <c r="B113" s="521"/>
      <c r="C113" s="499"/>
      <c r="D113" s="499"/>
      <c r="E113" s="499"/>
      <c r="F113" s="499"/>
      <c r="G113" s="499"/>
      <c r="H113" s="506"/>
      <c r="I113" s="499"/>
      <c r="J113" s="542"/>
      <c r="K113" s="563"/>
      <c r="L113" s="561"/>
      <c r="M113" s="499"/>
      <c r="N113" s="562"/>
    </row>
    <row r="114" spans="2:14" ht="15.75">
      <c r="B114" s="608"/>
      <c r="C114" s="499"/>
      <c r="D114" s="499"/>
      <c r="E114" s="499"/>
      <c r="F114" s="499"/>
      <c r="G114" s="677" t="s">
        <v>152</v>
      </c>
      <c r="H114" s="678"/>
      <c r="I114" s="499"/>
      <c r="J114" s="606"/>
      <c r="K114" s="564"/>
      <c r="L114" s="561"/>
      <c r="M114" s="499"/>
      <c r="N114" s="562"/>
    </row>
    <row r="115" spans="2:14" ht="7.5" customHeight="1">
      <c r="B115" s="521"/>
      <c r="C115" s="499"/>
      <c r="D115" s="499"/>
      <c r="E115" s="499"/>
      <c r="F115" s="499"/>
      <c r="G115" s="499"/>
      <c r="H115" s="506"/>
      <c r="I115" s="499"/>
      <c r="J115" s="542"/>
      <c r="K115" s="563"/>
      <c r="L115" s="561"/>
      <c r="M115" s="499"/>
      <c r="N115" s="562"/>
    </row>
    <row r="116" spans="2:14" ht="15.75">
      <c r="B116" s="608"/>
      <c r="C116" s="499"/>
      <c r="D116" s="499"/>
      <c r="E116" s="499"/>
      <c r="F116" s="499"/>
      <c r="G116" s="677" t="s">
        <v>154</v>
      </c>
      <c r="H116" s="678"/>
      <c r="I116" s="499"/>
      <c r="J116" s="542">
        <f>J112-J114</f>
        <v>0</v>
      </c>
      <c r="K116" s="563"/>
      <c r="L116" s="561"/>
      <c r="M116" s="499"/>
      <c r="N116" s="562"/>
    </row>
    <row r="117" spans="2:14" ht="16.5" thickBot="1">
      <c r="B117" s="609"/>
      <c r="C117" s="559"/>
      <c r="D117" s="559"/>
      <c r="E117" s="559"/>
      <c r="F117" s="559"/>
      <c r="G117" s="559"/>
      <c r="H117" s="559"/>
      <c r="I117" s="559"/>
      <c r="J117" s="525"/>
      <c r="K117" s="499"/>
      <c r="L117" s="526"/>
      <c r="M117" s="499"/>
      <c r="N117" s="526"/>
    </row>
    <row r="118" spans="2:14" ht="15"/>
    <row r="119" spans="2:14" ht="19.5" hidden="1">
      <c r="B119" s="495"/>
      <c r="C119" s="496"/>
      <c r="L119" s="497"/>
    </row>
    <row r="120" spans="2:14" ht="19.5" hidden="1">
      <c r="B120" s="496"/>
      <c r="C120" s="496"/>
    </row>
    <row r="121" spans="2:14" ht="5.0999999999999996" hidden="1" customHeight="1">
      <c r="B121" s="496"/>
      <c r="C121" s="496"/>
    </row>
    <row r="122" spans="2:14" ht="19.5" hidden="1">
      <c r="B122" s="496"/>
      <c r="C122" s="496"/>
    </row>
    <row r="123" spans="2:14" ht="5.0999999999999996" hidden="1" customHeight="1">
      <c r="B123" s="496"/>
      <c r="C123" s="496"/>
    </row>
    <row r="124" spans="2:14" ht="15" hidden="1"/>
    <row r="125" spans="2:14" ht="15" hidden="1">
      <c r="C125" s="498"/>
    </row>
    <row r="126" spans="2:14" ht="19.5" hidden="1">
      <c r="B126" s="496"/>
      <c r="C126" s="496"/>
    </row>
    <row r="127" spans="2:14" ht="15" hidden="1"/>
    <row r="128" spans="2:14"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sheetData>
  <sheetProtection algorithmName="SHA-512" hashValue="awtODFtmdiLlYVwXw01eXzcJlQR2P9kG2pKu2qlrxToTGvUaFks/0O3dJRoa9GPR4s6sw5bxER7KWk+x0QxpFA==" saltValue="Zwqn1c61s/4weS0MnbqHuw==" spinCount="100000" sheet="1" objects="1" scenarios="1" selectLockedCells="1"/>
  <mergeCells count="26">
    <mergeCell ref="B1:N1"/>
    <mergeCell ref="B15:B16"/>
    <mergeCell ref="B23:C23"/>
    <mergeCell ref="B33:C33"/>
    <mergeCell ref="B42:C42"/>
    <mergeCell ref="C16:J16"/>
    <mergeCell ref="C20:F20"/>
    <mergeCell ref="C4:J4"/>
    <mergeCell ref="C7:D7"/>
    <mergeCell ref="C10:D10"/>
    <mergeCell ref="C12:D12"/>
    <mergeCell ref="L12:N12"/>
    <mergeCell ref="C15:J15"/>
    <mergeCell ref="G116:H116"/>
    <mergeCell ref="B103:G103"/>
    <mergeCell ref="G112:H112"/>
    <mergeCell ref="G114:H114"/>
    <mergeCell ref="B51:C51"/>
    <mergeCell ref="B57:C57"/>
    <mergeCell ref="B71:C71"/>
    <mergeCell ref="B79:C79"/>
    <mergeCell ref="C67:E67"/>
    <mergeCell ref="B73:E73"/>
    <mergeCell ref="B75:E75"/>
    <mergeCell ref="D79:E79"/>
    <mergeCell ref="F79:G79"/>
  </mergeCells>
  <dataValidations count="2">
    <dataValidation type="time" allowBlank="1" showInputMessage="1" showErrorMessage="1" errorTitle="Hinweis zur Eingabe" error="Bitte geben Sie die Uhrzeit mit Doppelpunkt ein; z.B. 15:00." sqref="F10 F12">
      <formula1>0</formula1>
      <formula2>0.999305555555556</formula2>
    </dataValidation>
    <dataValidation type="date" allowBlank="1" showInputMessage="1" showErrorMessage="1" errorTitle="Hinweis zur Eingabe" error="Sie haben ein Datum erfasst, welches nicht dem erforderlichen Datumsformat entspricht, z.B. 01.01.2022 oder außerhalb des Jahres 2022 liegt._x000a__x000a_Bitte berichtigen Sie Ihre Eingabe." sqref="C12:D12 C10:D10">
      <formula1>44562</formula1>
      <formula2>44936</formula2>
    </dataValidation>
  </dataValidations>
  <printOptions horizontalCentered="1" verticalCentered="1"/>
  <pageMargins left="0.78740157480314965" right="0.19685039370078741" top="0.19685039370078741" bottom="0.39370078740157483" header="0" footer="0"/>
  <pageSetup paperSize="9" scale="40" orientation="portrait" verticalDpi="300" r:id="rId1"/>
  <headerFooter alignWithMargins="0"/>
  <rowBreaks count="1" manualBreakCount="1">
    <brk id="28" max="16383" man="1"/>
  </rowBreaks>
  <colBreaks count="1" manualBreakCount="1">
    <brk id="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Kontrollkästchen 4">
              <controlPr locked="0" defaultSize="0" autoFill="0" autoLine="0" autoPict="0">
                <anchor moveWithCells="1">
                  <from>
                    <xdr:col>1</xdr:col>
                    <xdr:colOff>1905000</xdr:colOff>
                    <xdr:row>81</xdr:row>
                    <xdr:rowOff>0</xdr:rowOff>
                  </from>
                  <to>
                    <xdr:col>1</xdr:col>
                    <xdr:colOff>2200275</xdr:colOff>
                    <xdr:row>82</xdr:row>
                    <xdr:rowOff>0</xdr:rowOff>
                  </to>
                </anchor>
              </controlPr>
            </control>
          </mc:Choice>
        </mc:AlternateContent>
        <mc:AlternateContent xmlns:mc="http://schemas.openxmlformats.org/markup-compatibility/2006">
          <mc:Choice Requires="x14">
            <control shapeId="30722" r:id="rId5" name="Kontrollkästchen 5">
              <controlPr locked="0" defaultSize="0" autoFill="0" autoLine="0" autoPict="0">
                <anchor moveWithCells="1">
                  <from>
                    <xdr:col>1</xdr:col>
                    <xdr:colOff>1905000</xdr:colOff>
                    <xdr:row>82</xdr:row>
                    <xdr:rowOff>0</xdr:rowOff>
                  </from>
                  <to>
                    <xdr:col>1</xdr:col>
                    <xdr:colOff>2200275</xdr:colOff>
                    <xdr:row>82</xdr:row>
                    <xdr:rowOff>219075</xdr:rowOff>
                  </to>
                </anchor>
              </controlPr>
            </control>
          </mc:Choice>
        </mc:AlternateContent>
        <mc:AlternateContent xmlns:mc="http://schemas.openxmlformats.org/markup-compatibility/2006">
          <mc:Choice Requires="x14">
            <control shapeId="30723" r:id="rId6" name="Kontrollkästchen 6">
              <controlPr locked="0" defaultSize="0" autoFill="0" autoLine="0" autoPict="0">
                <anchor moveWithCells="1">
                  <from>
                    <xdr:col>1</xdr:col>
                    <xdr:colOff>1905000</xdr:colOff>
                    <xdr:row>83</xdr:row>
                    <xdr:rowOff>0</xdr:rowOff>
                  </from>
                  <to>
                    <xdr:col>1</xdr:col>
                    <xdr:colOff>2200275</xdr:colOff>
                    <xdr:row>84</xdr:row>
                    <xdr:rowOff>0</xdr:rowOff>
                  </to>
                </anchor>
              </controlPr>
            </control>
          </mc:Choice>
        </mc:AlternateContent>
        <mc:AlternateContent xmlns:mc="http://schemas.openxmlformats.org/markup-compatibility/2006">
          <mc:Choice Requires="x14">
            <control shapeId="30724" r:id="rId7" name="Kontrollkästchen 7">
              <controlPr locked="0" defaultSize="0" autoFill="0" autoLine="0" autoPict="0">
                <anchor moveWithCells="1">
                  <from>
                    <xdr:col>1</xdr:col>
                    <xdr:colOff>1905000</xdr:colOff>
                    <xdr:row>97</xdr:row>
                    <xdr:rowOff>0</xdr:rowOff>
                  </from>
                  <to>
                    <xdr:col>1</xdr:col>
                    <xdr:colOff>2200275</xdr:colOff>
                    <xdr:row>98</xdr:row>
                    <xdr:rowOff>0</xdr:rowOff>
                  </to>
                </anchor>
              </controlPr>
            </control>
          </mc:Choice>
        </mc:AlternateContent>
        <mc:AlternateContent xmlns:mc="http://schemas.openxmlformats.org/markup-compatibility/2006">
          <mc:Choice Requires="x14">
            <control shapeId="30725" r:id="rId8" name="Kontrollkästchen 8">
              <controlPr locked="0" defaultSize="0" autoFill="0" autoLine="0" autoPict="0">
                <anchor moveWithCells="1">
                  <from>
                    <xdr:col>1</xdr:col>
                    <xdr:colOff>1905000</xdr:colOff>
                    <xdr:row>98</xdr:row>
                    <xdr:rowOff>0</xdr:rowOff>
                  </from>
                  <to>
                    <xdr:col>1</xdr:col>
                    <xdr:colOff>2200275</xdr:colOff>
                    <xdr:row>98</xdr:row>
                    <xdr:rowOff>219075</xdr:rowOff>
                  </to>
                </anchor>
              </controlPr>
            </control>
          </mc:Choice>
        </mc:AlternateContent>
        <mc:AlternateContent xmlns:mc="http://schemas.openxmlformats.org/markup-compatibility/2006">
          <mc:Choice Requires="x14">
            <control shapeId="30726" r:id="rId9" name="Kontrollkästchen 9">
              <controlPr locked="0" defaultSize="0" autoFill="0" autoLine="0" autoPict="0">
                <anchor moveWithCells="1">
                  <from>
                    <xdr:col>1</xdr:col>
                    <xdr:colOff>1905000</xdr:colOff>
                    <xdr:row>99</xdr:row>
                    <xdr:rowOff>0</xdr:rowOff>
                  </from>
                  <to>
                    <xdr:col>1</xdr:col>
                    <xdr:colOff>2200275</xdr:colOff>
                    <xdr:row>100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IV54"/>
  <sheetViews>
    <sheetView showGridLines="0" showRowColHeaders="0" zoomScaleNormal="100" workbookViewId="0">
      <selection activeCell="F3" sqref="F3:T3"/>
    </sheetView>
  </sheetViews>
  <sheetFormatPr baseColWidth="10" defaultColWidth="0" defaultRowHeight="15" zeroHeight="1"/>
  <cols>
    <col min="1" max="1" width="1.7109375" style="179" customWidth="1"/>
    <col min="2" max="2" width="8.140625" style="179" customWidth="1"/>
    <col min="3" max="4" width="0.7109375" style="179" customWidth="1"/>
    <col min="5" max="5" width="37.7109375" style="179" customWidth="1"/>
    <col min="6" max="7" width="0.7109375" style="179" customWidth="1"/>
    <col min="8" max="8" width="13.7109375" style="179" customWidth="1"/>
    <col min="9" max="10" width="0.7109375" style="179" customWidth="1"/>
    <col min="11" max="11" width="10.7109375" style="179" customWidth="1"/>
    <col min="12" max="13" width="0.7109375" style="179" customWidth="1"/>
    <col min="14" max="14" width="16.5703125" style="179" customWidth="1"/>
    <col min="15" max="16" width="0.7109375" style="179" customWidth="1"/>
    <col min="17" max="17" width="13.28515625" style="179" customWidth="1"/>
    <col min="18" max="19" width="0.7109375" style="179" customWidth="1"/>
    <col min="20" max="20" width="16.7109375" style="179" customWidth="1"/>
    <col min="21" max="22" width="0.7109375" style="179" customWidth="1"/>
    <col min="23" max="23" width="13.28515625" style="179" customWidth="1"/>
    <col min="24" max="24" width="1.7109375" style="182" customWidth="1"/>
    <col min="25" max="16384" width="13.28515625" style="179" hidden="1"/>
  </cols>
  <sheetData>
    <row r="1" spans="2:23" ht="35.1" customHeight="1">
      <c r="B1" s="619" t="s">
        <v>212</v>
      </c>
      <c r="C1" s="620"/>
      <c r="D1" s="620"/>
      <c r="E1" s="620"/>
      <c r="F1" s="620"/>
      <c r="G1" s="620"/>
      <c r="H1" s="621"/>
      <c r="I1" s="621"/>
      <c r="J1" s="621"/>
      <c r="K1" s="621"/>
      <c r="L1" s="621"/>
      <c r="M1" s="621"/>
      <c r="N1" s="621"/>
      <c r="O1" s="621"/>
      <c r="P1" s="621"/>
      <c r="Q1" s="621"/>
      <c r="R1" s="621"/>
      <c r="S1" s="621"/>
      <c r="T1" s="621"/>
      <c r="U1" s="621"/>
      <c r="V1" s="621"/>
      <c r="W1" s="621"/>
    </row>
    <row r="2" spans="2:23" ht="15.75" customHeight="1">
      <c r="B2" s="180"/>
      <c r="C2" s="180"/>
      <c r="D2" s="180"/>
      <c r="E2" s="180"/>
      <c r="F2" s="180"/>
      <c r="G2" s="180"/>
      <c r="H2" s="180"/>
      <c r="I2" s="180"/>
      <c r="J2" s="180"/>
      <c r="K2" s="180"/>
      <c r="L2" s="180"/>
      <c r="M2" s="180"/>
      <c r="N2" s="180"/>
      <c r="O2" s="180"/>
      <c r="P2" s="180"/>
      <c r="Q2" s="180"/>
      <c r="R2" s="180"/>
      <c r="S2" s="180"/>
      <c r="T2" s="180"/>
      <c r="U2" s="180"/>
      <c r="V2" s="180"/>
      <c r="W2" s="180"/>
    </row>
    <row r="3" spans="2:23" ht="15.75">
      <c r="B3" s="196"/>
      <c r="C3" s="196"/>
      <c r="D3" s="197"/>
      <c r="E3" s="227" t="s">
        <v>26</v>
      </c>
      <c r="F3" s="719"/>
      <c r="G3" s="720"/>
      <c r="H3" s="720"/>
      <c r="I3" s="720"/>
      <c r="J3" s="720"/>
      <c r="K3" s="720"/>
      <c r="L3" s="720"/>
      <c r="M3" s="720"/>
      <c r="N3" s="720"/>
      <c r="O3" s="720"/>
      <c r="P3" s="720"/>
      <c r="Q3" s="720"/>
      <c r="R3" s="720"/>
      <c r="S3" s="720"/>
      <c r="T3" s="721"/>
      <c r="U3" s="198"/>
      <c r="V3" s="198"/>
      <c r="W3" s="198"/>
    </row>
    <row r="4" spans="2:23" ht="15.75" customHeight="1">
      <c r="B4" s="199"/>
      <c r="C4" s="199"/>
      <c r="D4" s="199"/>
      <c r="E4" s="199"/>
      <c r="F4" s="199"/>
      <c r="G4" s="199"/>
      <c r="H4" s="199"/>
      <c r="I4" s="199"/>
      <c r="J4" s="199"/>
      <c r="K4" s="199"/>
      <c r="L4" s="199"/>
      <c r="M4" s="199"/>
      <c r="N4" s="199"/>
      <c r="O4" s="199"/>
      <c r="P4" s="199"/>
      <c r="Q4" s="199"/>
      <c r="R4" s="199"/>
      <c r="S4" s="199"/>
      <c r="T4" s="199"/>
      <c r="U4" s="199"/>
      <c r="V4" s="199"/>
      <c r="W4" s="199"/>
    </row>
    <row r="5" spans="2:23" ht="5.0999999999999996" customHeight="1">
      <c r="B5" s="200"/>
      <c r="C5" s="196"/>
      <c r="D5" s="196"/>
      <c r="E5" s="196"/>
      <c r="F5" s="196"/>
      <c r="G5" s="196"/>
      <c r="H5" s="196"/>
      <c r="I5" s="196"/>
      <c r="J5" s="196"/>
      <c r="K5" s="196"/>
      <c r="L5" s="196"/>
      <c r="M5" s="196"/>
      <c r="N5" s="196"/>
      <c r="O5" s="196"/>
      <c r="P5" s="196"/>
      <c r="Q5" s="196"/>
      <c r="R5" s="196"/>
      <c r="S5" s="196"/>
      <c r="T5" s="196"/>
      <c r="U5" s="196"/>
      <c r="V5" s="196"/>
      <c r="W5" s="201"/>
    </row>
    <row r="6" spans="2:23" ht="15.75" customHeight="1">
      <c r="B6" s="717" t="s">
        <v>187</v>
      </c>
      <c r="C6" s="206"/>
      <c r="D6" s="226"/>
      <c r="E6" s="226"/>
      <c r="F6" s="206"/>
      <c r="G6" s="226"/>
      <c r="H6" s="713" t="s">
        <v>27</v>
      </c>
      <c r="I6" s="206"/>
      <c r="J6" s="226"/>
      <c r="K6" s="712" t="s">
        <v>28</v>
      </c>
      <c r="L6" s="712"/>
      <c r="M6" s="712"/>
      <c r="N6" s="712"/>
      <c r="O6" s="246"/>
      <c r="P6" s="246"/>
      <c r="Q6" s="713" t="s">
        <v>188</v>
      </c>
      <c r="R6" s="247"/>
      <c r="S6" s="248"/>
      <c r="T6" s="713" t="s">
        <v>29</v>
      </c>
      <c r="U6" s="247"/>
      <c r="V6" s="248"/>
      <c r="W6" s="715" t="s">
        <v>61</v>
      </c>
    </row>
    <row r="7" spans="2:23" ht="15.75" customHeight="1">
      <c r="B7" s="718"/>
      <c r="C7" s="207"/>
      <c r="D7" s="249"/>
      <c r="E7" s="249" t="s">
        <v>30</v>
      </c>
      <c r="F7" s="207"/>
      <c r="G7" s="249"/>
      <c r="H7" s="714"/>
      <c r="I7" s="207"/>
      <c r="J7" s="249"/>
      <c r="K7" s="249" t="s">
        <v>4</v>
      </c>
      <c r="L7" s="207"/>
      <c r="M7" s="249"/>
      <c r="N7" s="249" t="s">
        <v>6</v>
      </c>
      <c r="O7" s="207"/>
      <c r="P7" s="249"/>
      <c r="Q7" s="714"/>
      <c r="R7" s="250"/>
      <c r="S7" s="251"/>
      <c r="T7" s="714"/>
      <c r="U7" s="250"/>
      <c r="V7" s="251"/>
      <c r="W7" s="716"/>
    </row>
    <row r="8" spans="2:23" ht="15.75">
      <c r="B8" s="718"/>
      <c r="C8" s="207"/>
      <c r="D8" s="249"/>
      <c r="E8" s="249"/>
      <c r="F8" s="207"/>
      <c r="G8" s="249"/>
      <c r="H8" s="714"/>
      <c r="I8" s="207"/>
      <c r="J8" s="249"/>
      <c r="K8" s="249"/>
      <c r="L8" s="207"/>
      <c r="M8" s="249"/>
      <c r="N8" s="249"/>
      <c r="O8" s="207"/>
      <c r="P8" s="249"/>
      <c r="Q8" s="714"/>
      <c r="R8" s="250"/>
      <c r="S8" s="251"/>
      <c r="T8" s="714"/>
      <c r="U8" s="250"/>
      <c r="V8" s="251"/>
      <c r="W8" s="716"/>
    </row>
    <row r="9" spans="2:23" ht="5.0999999999999996" customHeight="1">
      <c r="B9" s="202"/>
      <c r="C9" s="203"/>
      <c r="D9" s="204"/>
      <c r="E9" s="204"/>
      <c r="F9" s="203"/>
      <c r="G9" s="204"/>
      <c r="H9" s="204"/>
      <c r="I9" s="203"/>
      <c r="J9" s="204"/>
      <c r="K9" s="204"/>
      <c r="L9" s="203"/>
      <c r="M9" s="204"/>
      <c r="N9" s="204"/>
      <c r="O9" s="203"/>
      <c r="P9" s="204"/>
      <c r="Q9" s="204"/>
      <c r="R9" s="203"/>
      <c r="S9" s="204"/>
      <c r="T9" s="204"/>
      <c r="U9" s="203"/>
      <c r="V9" s="204"/>
      <c r="W9" s="203"/>
    </row>
    <row r="10" spans="2:23" ht="15.75">
      <c r="B10" s="205"/>
      <c r="C10" s="197"/>
      <c r="D10" s="196"/>
      <c r="E10" s="253"/>
      <c r="F10" s="254"/>
      <c r="G10" s="253"/>
      <c r="H10" s="253"/>
      <c r="I10" s="254"/>
      <c r="J10" s="253"/>
      <c r="K10" s="253"/>
      <c r="L10" s="254"/>
      <c r="M10" s="253"/>
      <c r="N10" s="253"/>
      <c r="O10" s="254"/>
      <c r="P10" s="253"/>
      <c r="Q10" s="253"/>
      <c r="R10" s="254"/>
      <c r="S10" s="253"/>
      <c r="T10" s="253"/>
      <c r="U10" s="254"/>
      <c r="V10" s="253"/>
      <c r="W10" s="255"/>
    </row>
    <row r="11" spans="2:23" ht="20.100000000000001" customHeight="1">
      <c r="B11" s="252">
        <v>1</v>
      </c>
      <c r="C11" s="228"/>
      <c r="D11" s="229"/>
      <c r="E11" s="238"/>
      <c r="F11" s="230"/>
      <c r="G11" s="231"/>
      <c r="H11" s="239"/>
      <c r="I11" s="232"/>
      <c r="J11" s="233"/>
      <c r="K11" s="240"/>
      <c r="L11" s="234"/>
      <c r="M11" s="235"/>
      <c r="N11" s="240"/>
      <c r="O11" s="232"/>
      <c r="P11" s="233"/>
      <c r="Q11" s="240"/>
      <c r="R11" s="232"/>
      <c r="S11" s="233"/>
      <c r="T11" s="241"/>
      <c r="U11" s="236"/>
      <c r="V11" s="237"/>
      <c r="W11" s="242"/>
    </row>
    <row r="12" spans="2:23" ht="20.100000000000001" customHeight="1">
      <c r="B12" s="252">
        <f t="shared" ref="B12:B41" si="0">+B11+1</f>
        <v>2</v>
      </c>
      <c r="C12" s="228"/>
      <c r="D12" s="229"/>
      <c r="E12" s="238"/>
      <c r="F12" s="230"/>
      <c r="G12" s="231"/>
      <c r="H12" s="239"/>
      <c r="I12" s="232"/>
      <c r="J12" s="233"/>
      <c r="K12" s="240"/>
      <c r="L12" s="234"/>
      <c r="M12" s="235"/>
      <c r="N12" s="240"/>
      <c r="O12" s="232"/>
      <c r="P12" s="233"/>
      <c r="Q12" s="240"/>
      <c r="R12" s="232"/>
      <c r="S12" s="233"/>
      <c r="T12" s="241"/>
      <c r="U12" s="236"/>
      <c r="V12" s="237"/>
      <c r="W12" s="242"/>
    </row>
    <row r="13" spans="2:23" ht="20.100000000000001" customHeight="1">
      <c r="B13" s="252">
        <f t="shared" si="0"/>
        <v>3</v>
      </c>
      <c r="C13" s="228"/>
      <c r="D13" s="229"/>
      <c r="E13" s="238"/>
      <c r="F13" s="230"/>
      <c r="G13" s="231"/>
      <c r="H13" s="239"/>
      <c r="I13" s="232"/>
      <c r="J13" s="233"/>
      <c r="K13" s="240"/>
      <c r="L13" s="234"/>
      <c r="M13" s="235"/>
      <c r="N13" s="240"/>
      <c r="O13" s="232"/>
      <c r="P13" s="233"/>
      <c r="Q13" s="240"/>
      <c r="R13" s="232"/>
      <c r="S13" s="233"/>
      <c r="T13" s="241"/>
      <c r="U13" s="236"/>
      <c r="V13" s="237"/>
      <c r="W13" s="242"/>
    </row>
    <row r="14" spans="2:23" ht="20.100000000000001" customHeight="1">
      <c r="B14" s="252">
        <f t="shared" si="0"/>
        <v>4</v>
      </c>
      <c r="C14" s="228"/>
      <c r="D14" s="229"/>
      <c r="E14" s="238"/>
      <c r="F14" s="230"/>
      <c r="G14" s="231"/>
      <c r="H14" s="239"/>
      <c r="I14" s="232"/>
      <c r="J14" s="233"/>
      <c r="K14" s="240"/>
      <c r="L14" s="234"/>
      <c r="M14" s="235"/>
      <c r="N14" s="240"/>
      <c r="O14" s="232"/>
      <c r="P14" s="233"/>
      <c r="Q14" s="240"/>
      <c r="R14" s="232"/>
      <c r="S14" s="233"/>
      <c r="T14" s="241"/>
      <c r="U14" s="236"/>
      <c r="V14" s="237"/>
      <c r="W14" s="242"/>
    </row>
    <row r="15" spans="2:23" ht="20.100000000000001" customHeight="1">
      <c r="B15" s="252">
        <f t="shared" si="0"/>
        <v>5</v>
      </c>
      <c r="C15" s="228"/>
      <c r="D15" s="229"/>
      <c r="E15" s="238"/>
      <c r="F15" s="230"/>
      <c r="G15" s="231"/>
      <c r="H15" s="239"/>
      <c r="I15" s="232"/>
      <c r="J15" s="233"/>
      <c r="K15" s="240"/>
      <c r="L15" s="234"/>
      <c r="M15" s="235"/>
      <c r="N15" s="240"/>
      <c r="O15" s="232"/>
      <c r="P15" s="233"/>
      <c r="Q15" s="240"/>
      <c r="R15" s="232"/>
      <c r="S15" s="233"/>
      <c r="T15" s="241"/>
      <c r="U15" s="236"/>
      <c r="V15" s="237"/>
      <c r="W15" s="242"/>
    </row>
    <row r="16" spans="2:23" ht="20.100000000000001" customHeight="1">
      <c r="B16" s="252">
        <f t="shared" si="0"/>
        <v>6</v>
      </c>
      <c r="C16" s="228"/>
      <c r="D16" s="229"/>
      <c r="E16" s="238"/>
      <c r="F16" s="230"/>
      <c r="G16" s="231"/>
      <c r="H16" s="239"/>
      <c r="I16" s="232"/>
      <c r="J16" s="243"/>
      <c r="K16" s="240"/>
      <c r="L16" s="234"/>
      <c r="M16" s="235"/>
      <c r="N16" s="240"/>
      <c r="O16" s="232"/>
      <c r="P16" s="233"/>
      <c r="Q16" s="240"/>
      <c r="R16" s="232"/>
      <c r="S16" s="233"/>
      <c r="T16" s="241"/>
      <c r="U16" s="236"/>
      <c r="V16" s="237"/>
      <c r="W16" s="242"/>
    </row>
    <row r="17" spans="2:23" ht="20.100000000000001" customHeight="1">
      <c r="B17" s="252">
        <f t="shared" si="0"/>
        <v>7</v>
      </c>
      <c r="C17" s="228"/>
      <c r="D17" s="229"/>
      <c r="E17" s="238"/>
      <c r="F17" s="230"/>
      <c r="G17" s="231"/>
      <c r="H17" s="239"/>
      <c r="I17" s="232"/>
      <c r="J17" s="233"/>
      <c r="K17" s="240"/>
      <c r="L17" s="234"/>
      <c r="M17" s="235"/>
      <c r="N17" s="240"/>
      <c r="O17" s="232"/>
      <c r="P17" s="233"/>
      <c r="Q17" s="240"/>
      <c r="R17" s="232"/>
      <c r="S17" s="233"/>
      <c r="T17" s="241"/>
      <c r="U17" s="236"/>
      <c r="V17" s="237"/>
      <c r="W17" s="242"/>
    </row>
    <row r="18" spans="2:23" ht="20.100000000000001" customHeight="1">
      <c r="B18" s="252">
        <f t="shared" si="0"/>
        <v>8</v>
      </c>
      <c r="C18" s="228"/>
      <c r="D18" s="229"/>
      <c r="E18" s="238"/>
      <c r="F18" s="230"/>
      <c r="G18" s="231"/>
      <c r="H18" s="239"/>
      <c r="I18" s="232"/>
      <c r="J18" s="233"/>
      <c r="K18" s="240"/>
      <c r="L18" s="234"/>
      <c r="M18" s="235"/>
      <c r="N18" s="240"/>
      <c r="O18" s="232"/>
      <c r="P18" s="233"/>
      <c r="Q18" s="240"/>
      <c r="R18" s="232"/>
      <c r="S18" s="233"/>
      <c r="T18" s="241"/>
      <c r="U18" s="236"/>
      <c r="V18" s="237"/>
      <c r="W18" s="242"/>
    </row>
    <row r="19" spans="2:23" ht="20.100000000000001" customHeight="1">
      <c r="B19" s="252">
        <f t="shared" si="0"/>
        <v>9</v>
      </c>
      <c r="C19" s="228"/>
      <c r="D19" s="229"/>
      <c r="E19" s="238"/>
      <c r="F19" s="230"/>
      <c r="G19" s="231"/>
      <c r="H19" s="239"/>
      <c r="I19" s="232"/>
      <c r="J19" s="233"/>
      <c r="K19" s="240"/>
      <c r="L19" s="234"/>
      <c r="M19" s="235"/>
      <c r="N19" s="240"/>
      <c r="O19" s="232"/>
      <c r="P19" s="233"/>
      <c r="Q19" s="240"/>
      <c r="R19" s="232"/>
      <c r="S19" s="233"/>
      <c r="T19" s="241"/>
      <c r="U19" s="236"/>
      <c r="V19" s="237"/>
      <c r="W19" s="242"/>
    </row>
    <row r="20" spans="2:23" ht="20.100000000000001" customHeight="1">
      <c r="B20" s="252">
        <f t="shared" si="0"/>
        <v>10</v>
      </c>
      <c r="C20" s="228"/>
      <c r="D20" s="229"/>
      <c r="E20" s="238"/>
      <c r="F20" s="230"/>
      <c r="G20" s="231"/>
      <c r="H20" s="239"/>
      <c r="I20" s="232"/>
      <c r="J20" s="233"/>
      <c r="K20" s="240"/>
      <c r="L20" s="234"/>
      <c r="M20" s="235"/>
      <c r="N20" s="240"/>
      <c r="O20" s="232"/>
      <c r="P20" s="233"/>
      <c r="Q20" s="240"/>
      <c r="R20" s="232"/>
      <c r="S20" s="233"/>
      <c r="T20" s="241"/>
      <c r="U20" s="236"/>
      <c r="V20" s="237"/>
      <c r="W20" s="242"/>
    </row>
    <row r="21" spans="2:23" ht="20.100000000000001" customHeight="1">
      <c r="B21" s="252">
        <f t="shared" si="0"/>
        <v>11</v>
      </c>
      <c r="C21" s="228"/>
      <c r="D21" s="229"/>
      <c r="E21" s="238"/>
      <c r="F21" s="230"/>
      <c r="G21" s="231"/>
      <c r="H21" s="239"/>
      <c r="I21" s="232"/>
      <c r="J21" s="233"/>
      <c r="K21" s="240"/>
      <c r="L21" s="234"/>
      <c r="M21" s="235"/>
      <c r="N21" s="240"/>
      <c r="O21" s="232"/>
      <c r="P21" s="233"/>
      <c r="Q21" s="240"/>
      <c r="R21" s="232"/>
      <c r="S21" s="233"/>
      <c r="T21" s="241"/>
      <c r="U21" s="236"/>
      <c r="V21" s="237"/>
      <c r="W21" s="242"/>
    </row>
    <row r="22" spans="2:23" ht="20.100000000000001" customHeight="1">
      <c r="B22" s="252">
        <f t="shared" si="0"/>
        <v>12</v>
      </c>
      <c r="C22" s="228"/>
      <c r="D22" s="229"/>
      <c r="E22" s="238"/>
      <c r="F22" s="230"/>
      <c r="G22" s="231"/>
      <c r="H22" s="239"/>
      <c r="I22" s="232"/>
      <c r="J22" s="233"/>
      <c r="K22" s="240"/>
      <c r="L22" s="234"/>
      <c r="M22" s="235"/>
      <c r="N22" s="240"/>
      <c r="O22" s="232"/>
      <c r="P22" s="233"/>
      <c r="Q22" s="240"/>
      <c r="R22" s="232"/>
      <c r="S22" s="233"/>
      <c r="T22" s="241"/>
      <c r="U22" s="236"/>
      <c r="V22" s="237"/>
      <c r="W22" s="242"/>
    </row>
    <row r="23" spans="2:23" ht="20.100000000000001" customHeight="1">
      <c r="B23" s="252">
        <f t="shared" si="0"/>
        <v>13</v>
      </c>
      <c r="C23" s="228"/>
      <c r="D23" s="229"/>
      <c r="E23" s="238"/>
      <c r="F23" s="230"/>
      <c r="G23" s="231"/>
      <c r="H23" s="239"/>
      <c r="I23" s="232"/>
      <c r="J23" s="233"/>
      <c r="K23" s="240"/>
      <c r="L23" s="234"/>
      <c r="M23" s="235"/>
      <c r="N23" s="240"/>
      <c r="O23" s="232"/>
      <c r="P23" s="233"/>
      <c r="Q23" s="240"/>
      <c r="R23" s="232"/>
      <c r="S23" s="233"/>
      <c r="T23" s="241"/>
      <c r="U23" s="236"/>
      <c r="V23" s="237"/>
      <c r="W23" s="242"/>
    </row>
    <row r="24" spans="2:23" ht="20.100000000000001" customHeight="1">
      <c r="B24" s="252">
        <f t="shared" si="0"/>
        <v>14</v>
      </c>
      <c r="C24" s="228"/>
      <c r="D24" s="229"/>
      <c r="E24" s="238"/>
      <c r="F24" s="230"/>
      <c r="G24" s="231"/>
      <c r="H24" s="239"/>
      <c r="I24" s="232"/>
      <c r="J24" s="233"/>
      <c r="K24" s="240"/>
      <c r="L24" s="234"/>
      <c r="M24" s="235"/>
      <c r="N24" s="240"/>
      <c r="O24" s="232"/>
      <c r="P24" s="233"/>
      <c r="Q24" s="240"/>
      <c r="R24" s="232"/>
      <c r="S24" s="233"/>
      <c r="T24" s="241"/>
      <c r="U24" s="236"/>
      <c r="V24" s="237"/>
      <c r="W24" s="242"/>
    </row>
    <row r="25" spans="2:23" ht="20.100000000000001" customHeight="1">
      <c r="B25" s="252">
        <f t="shared" si="0"/>
        <v>15</v>
      </c>
      <c r="C25" s="228"/>
      <c r="D25" s="229"/>
      <c r="E25" s="238"/>
      <c r="F25" s="230"/>
      <c r="G25" s="231"/>
      <c r="H25" s="239"/>
      <c r="I25" s="232"/>
      <c r="J25" s="233"/>
      <c r="K25" s="240"/>
      <c r="L25" s="234"/>
      <c r="M25" s="235"/>
      <c r="N25" s="240"/>
      <c r="O25" s="232"/>
      <c r="P25" s="233"/>
      <c r="Q25" s="240"/>
      <c r="R25" s="232"/>
      <c r="S25" s="233"/>
      <c r="T25" s="241"/>
      <c r="U25" s="236"/>
      <c r="V25" s="237"/>
      <c r="W25" s="242"/>
    </row>
    <row r="26" spans="2:23" ht="20.100000000000001" customHeight="1">
      <c r="B26" s="252">
        <f t="shared" si="0"/>
        <v>16</v>
      </c>
      <c r="C26" s="228"/>
      <c r="D26" s="229"/>
      <c r="E26" s="238"/>
      <c r="F26" s="230"/>
      <c r="G26" s="231"/>
      <c r="H26" s="239"/>
      <c r="I26" s="232"/>
      <c r="J26" s="233"/>
      <c r="K26" s="240"/>
      <c r="L26" s="234"/>
      <c r="M26" s="235"/>
      <c r="N26" s="240"/>
      <c r="O26" s="232"/>
      <c r="P26" s="233"/>
      <c r="Q26" s="240"/>
      <c r="R26" s="232"/>
      <c r="S26" s="233"/>
      <c r="T26" s="241"/>
      <c r="U26" s="236"/>
      <c r="V26" s="237"/>
      <c r="W26" s="242"/>
    </row>
    <row r="27" spans="2:23" ht="20.100000000000001" customHeight="1">
      <c r="B27" s="252">
        <f t="shared" si="0"/>
        <v>17</v>
      </c>
      <c r="C27" s="228"/>
      <c r="D27" s="229"/>
      <c r="E27" s="238"/>
      <c r="F27" s="230"/>
      <c r="G27" s="231"/>
      <c r="H27" s="239"/>
      <c r="I27" s="232"/>
      <c r="J27" s="233"/>
      <c r="K27" s="240"/>
      <c r="L27" s="234"/>
      <c r="M27" s="235"/>
      <c r="N27" s="240"/>
      <c r="O27" s="232"/>
      <c r="P27" s="233"/>
      <c r="Q27" s="240"/>
      <c r="R27" s="232"/>
      <c r="S27" s="233"/>
      <c r="T27" s="241"/>
      <c r="U27" s="236"/>
      <c r="V27" s="237"/>
      <c r="W27" s="242"/>
    </row>
    <row r="28" spans="2:23" ht="20.100000000000001" customHeight="1">
      <c r="B28" s="252">
        <f t="shared" si="0"/>
        <v>18</v>
      </c>
      <c r="C28" s="228"/>
      <c r="D28" s="229"/>
      <c r="E28" s="238"/>
      <c r="F28" s="230"/>
      <c r="G28" s="231"/>
      <c r="H28" s="239"/>
      <c r="I28" s="232"/>
      <c r="J28" s="233"/>
      <c r="K28" s="240"/>
      <c r="L28" s="234"/>
      <c r="M28" s="235"/>
      <c r="N28" s="240"/>
      <c r="O28" s="232"/>
      <c r="P28" s="233"/>
      <c r="Q28" s="240"/>
      <c r="R28" s="232"/>
      <c r="S28" s="233"/>
      <c r="T28" s="241"/>
      <c r="U28" s="236"/>
      <c r="V28" s="237"/>
      <c r="W28" s="242"/>
    </row>
    <row r="29" spans="2:23" ht="20.100000000000001" customHeight="1">
      <c r="B29" s="252">
        <f t="shared" si="0"/>
        <v>19</v>
      </c>
      <c r="C29" s="228"/>
      <c r="D29" s="229"/>
      <c r="E29" s="238"/>
      <c r="F29" s="230"/>
      <c r="G29" s="231"/>
      <c r="H29" s="239"/>
      <c r="I29" s="232"/>
      <c r="J29" s="233"/>
      <c r="K29" s="240"/>
      <c r="L29" s="234"/>
      <c r="M29" s="235"/>
      <c r="N29" s="240"/>
      <c r="O29" s="232"/>
      <c r="P29" s="233"/>
      <c r="Q29" s="240"/>
      <c r="R29" s="232"/>
      <c r="S29" s="233"/>
      <c r="T29" s="241"/>
      <c r="U29" s="236"/>
      <c r="V29" s="237"/>
      <c r="W29" s="242"/>
    </row>
    <row r="30" spans="2:23" ht="20.100000000000001" customHeight="1">
      <c r="B30" s="252">
        <f t="shared" si="0"/>
        <v>20</v>
      </c>
      <c r="C30" s="228"/>
      <c r="D30" s="229"/>
      <c r="E30" s="238"/>
      <c r="F30" s="230"/>
      <c r="G30" s="231"/>
      <c r="H30" s="239"/>
      <c r="I30" s="232"/>
      <c r="J30" s="233"/>
      <c r="K30" s="240"/>
      <c r="L30" s="234"/>
      <c r="M30" s="235"/>
      <c r="N30" s="240"/>
      <c r="O30" s="232"/>
      <c r="P30" s="233"/>
      <c r="Q30" s="240"/>
      <c r="R30" s="232"/>
      <c r="S30" s="233"/>
      <c r="T30" s="241"/>
      <c r="U30" s="236"/>
      <c r="V30" s="237"/>
      <c r="W30" s="242"/>
    </row>
    <row r="31" spans="2:23" ht="20.100000000000001" customHeight="1">
      <c r="B31" s="252">
        <f t="shared" si="0"/>
        <v>21</v>
      </c>
      <c r="C31" s="228"/>
      <c r="D31" s="229"/>
      <c r="E31" s="238"/>
      <c r="F31" s="230"/>
      <c r="G31" s="231"/>
      <c r="H31" s="239"/>
      <c r="I31" s="232"/>
      <c r="J31" s="233"/>
      <c r="K31" s="240"/>
      <c r="L31" s="234"/>
      <c r="M31" s="235"/>
      <c r="N31" s="240"/>
      <c r="O31" s="232"/>
      <c r="P31" s="233"/>
      <c r="Q31" s="240"/>
      <c r="R31" s="232"/>
      <c r="S31" s="233"/>
      <c r="T31" s="241"/>
      <c r="U31" s="236"/>
      <c r="V31" s="237"/>
      <c r="W31" s="242"/>
    </row>
    <row r="32" spans="2:23" ht="20.100000000000001" customHeight="1">
      <c r="B32" s="252">
        <f t="shared" si="0"/>
        <v>22</v>
      </c>
      <c r="C32" s="228"/>
      <c r="D32" s="229"/>
      <c r="E32" s="238"/>
      <c r="F32" s="230"/>
      <c r="G32" s="231"/>
      <c r="H32" s="239"/>
      <c r="I32" s="232"/>
      <c r="J32" s="233"/>
      <c r="K32" s="240"/>
      <c r="L32" s="234"/>
      <c r="M32" s="235"/>
      <c r="N32" s="240"/>
      <c r="O32" s="232"/>
      <c r="P32" s="233"/>
      <c r="Q32" s="240"/>
      <c r="R32" s="232"/>
      <c r="S32" s="233"/>
      <c r="T32" s="241"/>
      <c r="U32" s="236"/>
      <c r="V32" s="237"/>
      <c r="W32" s="242"/>
    </row>
    <row r="33" spans="2:23" ht="20.100000000000001" customHeight="1">
      <c r="B33" s="252">
        <f t="shared" si="0"/>
        <v>23</v>
      </c>
      <c r="C33" s="228"/>
      <c r="D33" s="229"/>
      <c r="E33" s="238"/>
      <c r="F33" s="230"/>
      <c r="G33" s="231"/>
      <c r="H33" s="239"/>
      <c r="I33" s="232"/>
      <c r="J33" s="233"/>
      <c r="K33" s="240"/>
      <c r="L33" s="234"/>
      <c r="M33" s="235"/>
      <c r="N33" s="240"/>
      <c r="O33" s="232"/>
      <c r="P33" s="233"/>
      <c r="Q33" s="240"/>
      <c r="R33" s="232"/>
      <c r="S33" s="233"/>
      <c r="T33" s="241"/>
      <c r="U33" s="236"/>
      <c r="V33" s="237"/>
      <c r="W33" s="242"/>
    </row>
    <row r="34" spans="2:23" ht="20.100000000000001" customHeight="1">
      <c r="B34" s="252">
        <f t="shared" si="0"/>
        <v>24</v>
      </c>
      <c r="C34" s="228"/>
      <c r="D34" s="229"/>
      <c r="E34" s="238"/>
      <c r="F34" s="230"/>
      <c r="G34" s="231"/>
      <c r="H34" s="239"/>
      <c r="I34" s="232"/>
      <c r="J34" s="233"/>
      <c r="K34" s="240"/>
      <c r="L34" s="234"/>
      <c r="M34" s="235"/>
      <c r="N34" s="240"/>
      <c r="O34" s="232"/>
      <c r="P34" s="233"/>
      <c r="Q34" s="240"/>
      <c r="R34" s="232"/>
      <c r="S34" s="233"/>
      <c r="T34" s="241"/>
      <c r="U34" s="236"/>
      <c r="V34" s="237"/>
      <c r="W34" s="242"/>
    </row>
    <row r="35" spans="2:23" ht="20.100000000000001" customHeight="1">
      <c r="B35" s="252">
        <f t="shared" si="0"/>
        <v>25</v>
      </c>
      <c r="C35" s="228"/>
      <c r="D35" s="229"/>
      <c r="E35" s="238"/>
      <c r="F35" s="230"/>
      <c r="G35" s="231"/>
      <c r="H35" s="239"/>
      <c r="I35" s="232"/>
      <c r="J35" s="233"/>
      <c r="K35" s="240"/>
      <c r="L35" s="234"/>
      <c r="M35" s="235"/>
      <c r="N35" s="240"/>
      <c r="O35" s="232"/>
      <c r="P35" s="233"/>
      <c r="Q35" s="240"/>
      <c r="R35" s="232"/>
      <c r="S35" s="233"/>
      <c r="T35" s="241"/>
      <c r="U35" s="236"/>
      <c r="V35" s="237"/>
      <c r="W35" s="242"/>
    </row>
    <row r="36" spans="2:23" ht="20.100000000000001" customHeight="1">
      <c r="B36" s="252">
        <f t="shared" si="0"/>
        <v>26</v>
      </c>
      <c r="C36" s="228"/>
      <c r="D36" s="229"/>
      <c r="E36" s="238"/>
      <c r="F36" s="230"/>
      <c r="G36" s="231"/>
      <c r="H36" s="239"/>
      <c r="I36" s="232"/>
      <c r="J36" s="233"/>
      <c r="K36" s="240"/>
      <c r="L36" s="234"/>
      <c r="M36" s="235"/>
      <c r="N36" s="240"/>
      <c r="O36" s="232"/>
      <c r="P36" s="233"/>
      <c r="Q36" s="240"/>
      <c r="R36" s="232"/>
      <c r="S36" s="233"/>
      <c r="T36" s="241"/>
      <c r="U36" s="236"/>
      <c r="V36" s="237"/>
      <c r="W36" s="242"/>
    </row>
    <row r="37" spans="2:23" ht="20.100000000000001" customHeight="1">
      <c r="B37" s="252">
        <f t="shared" si="0"/>
        <v>27</v>
      </c>
      <c r="C37" s="228"/>
      <c r="D37" s="229"/>
      <c r="E37" s="238"/>
      <c r="F37" s="230"/>
      <c r="G37" s="231"/>
      <c r="H37" s="239"/>
      <c r="I37" s="232"/>
      <c r="J37" s="233"/>
      <c r="K37" s="240"/>
      <c r="L37" s="234"/>
      <c r="M37" s="235"/>
      <c r="N37" s="240"/>
      <c r="O37" s="232"/>
      <c r="P37" s="233"/>
      <c r="Q37" s="240"/>
      <c r="R37" s="232"/>
      <c r="S37" s="233"/>
      <c r="T37" s="241"/>
      <c r="U37" s="236"/>
      <c r="V37" s="237"/>
      <c r="W37" s="242"/>
    </row>
    <row r="38" spans="2:23" ht="20.100000000000001" customHeight="1">
      <c r="B38" s="252">
        <f t="shared" si="0"/>
        <v>28</v>
      </c>
      <c r="C38" s="228"/>
      <c r="D38" s="229"/>
      <c r="E38" s="238"/>
      <c r="F38" s="230"/>
      <c r="G38" s="231"/>
      <c r="H38" s="239"/>
      <c r="I38" s="232"/>
      <c r="J38" s="233"/>
      <c r="K38" s="240"/>
      <c r="L38" s="234"/>
      <c r="M38" s="235"/>
      <c r="N38" s="240"/>
      <c r="O38" s="232"/>
      <c r="P38" s="233"/>
      <c r="Q38" s="240"/>
      <c r="R38" s="232"/>
      <c r="S38" s="233"/>
      <c r="T38" s="241"/>
      <c r="U38" s="236"/>
      <c r="V38" s="237"/>
      <c r="W38" s="242"/>
    </row>
    <row r="39" spans="2:23" ht="20.100000000000001" customHeight="1">
      <c r="B39" s="252">
        <f t="shared" si="0"/>
        <v>29</v>
      </c>
      <c r="C39" s="228"/>
      <c r="D39" s="229"/>
      <c r="E39" s="238"/>
      <c r="F39" s="230"/>
      <c r="G39" s="231"/>
      <c r="H39" s="239"/>
      <c r="I39" s="232"/>
      <c r="J39" s="233"/>
      <c r="K39" s="240"/>
      <c r="L39" s="234"/>
      <c r="M39" s="235"/>
      <c r="N39" s="240"/>
      <c r="O39" s="232"/>
      <c r="P39" s="233"/>
      <c r="Q39" s="240"/>
      <c r="R39" s="232"/>
      <c r="S39" s="233"/>
      <c r="T39" s="241"/>
      <c r="U39" s="236"/>
      <c r="V39" s="237"/>
      <c r="W39" s="242"/>
    </row>
    <row r="40" spans="2:23" ht="20.100000000000001" customHeight="1">
      <c r="B40" s="252">
        <f t="shared" si="0"/>
        <v>30</v>
      </c>
      <c r="C40" s="228"/>
      <c r="D40" s="229"/>
      <c r="E40" s="238"/>
      <c r="F40" s="230"/>
      <c r="G40" s="231"/>
      <c r="H40" s="239"/>
      <c r="I40" s="232"/>
      <c r="J40" s="233"/>
      <c r="K40" s="240"/>
      <c r="L40" s="234"/>
      <c r="M40" s="235"/>
      <c r="N40" s="240"/>
      <c r="O40" s="232"/>
      <c r="P40" s="233"/>
      <c r="Q40" s="240"/>
      <c r="R40" s="232"/>
      <c r="S40" s="233"/>
      <c r="T40" s="241"/>
      <c r="U40" s="236"/>
      <c r="V40" s="237"/>
      <c r="W40" s="242"/>
    </row>
    <row r="41" spans="2:23" ht="20.100000000000001" customHeight="1">
      <c r="B41" s="252">
        <f t="shared" si="0"/>
        <v>31</v>
      </c>
      <c r="C41" s="228"/>
      <c r="D41" s="229"/>
      <c r="E41" s="238"/>
      <c r="F41" s="230"/>
      <c r="G41" s="231"/>
      <c r="H41" s="239"/>
      <c r="I41" s="232"/>
      <c r="J41" s="233"/>
      <c r="K41" s="240"/>
      <c r="L41" s="234"/>
      <c r="M41" s="235"/>
      <c r="N41" s="240"/>
      <c r="O41" s="232"/>
      <c r="P41" s="233"/>
      <c r="Q41" s="240"/>
      <c r="R41" s="232"/>
      <c r="S41" s="233"/>
      <c r="T41" s="241"/>
      <c r="U41" s="236"/>
      <c r="V41" s="237"/>
      <c r="W41" s="242"/>
    </row>
    <row r="42" spans="2:23" ht="5.0999999999999996" customHeight="1">
      <c r="B42" s="211"/>
      <c r="C42" s="196"/>
      <c r="D42" s="196"/>
      <c r="E42" s="196"/>
      <c r="F42" s="196"/>
      <c r="G42" s="196"/>
      <c r="H42" s="199"/>
      <c r="I42" s="197"/>
      <c r="J42" s="196"/>
      <c r="K42" s="199"/>
      <c r="L42" s="196"/>
      <c r="M42" s="196"/>
      <c r="N42" s="199"/>
      <c r="O42" s="196"/>
      <c r="P42" s="196"/>
      <c r="Q42" s="199"/>
      <c r="R42" s="197"/>
      <c r="S42" s="196"/>
      <c r="T42" s="212"/>
      <c r="U42" s="209"/>
      <c r="V42" s="210"/>
      <c r="W42" s="213"/>
    </row>
    <row r="43" spans="2:23" ht="5.0999999999999996" customHeight="1">
      <c r="B43" s="211"/>
      <c r="C43" s="196"/>
      <c r="D43" s="196"/>
      <c r="E43" s="196"/>
      <c r="F43" s="196"/>
      <c r="G43" s="196"/>
      <c r="H43" s="196"/>
      <c r="I43" s="197"/>
      <c r="J43" s="196"/>
      <c r="K43" s="196"/>
      <c r="L43" s="196"/>
      <c r="M43" s="196"/>
      <c r="N43" s="196"/>
      <c r="O43" s="196"/>
      <c r="P43" s="196"/>
      <c r="Q43" s="196"/>
      <c r="R43" s="197"/>
      <c r="S43" s="196"/>
      <c r="T43" s="210"/>
      <c r="U43" s="209"/>
      <c r="V43" s="210"/>
      <c r="W43" s="209"/>
    </row>
    <row r="44" spans="2:23" ht="25.5" customHeight="1">
      <c r="B44" s="211"/>
      <c r="C44" s="196"/>
      <c r="D44" s="196"/>
      <c r="E44" s="196"/>
      <c r="F44" s="214" t="s">
        <v>27</v>
      </c>
      <c r="G44" s="196"/>
      <c r="H44" s="245">
        <f>SUM(H11:H41)</f>
        <v>0</v>
      </c>
      <c r="I44" s="197"/>
      <c r="J44" s="196"/>
      <c r="K44" s="196"/>
      <c r="L44" s="196"/>
      <c r="M44" s="196"/>
      <c r="N44" s="196"/>
      <c r="O44" s="196"/>
      <c r="P44" s="196"/>
      <c r="Q44" s="196"/>
      <c r="R44" s="197"/>
      <c r="S44" s="196"/>
      <c r="T44" s="215">
        <f>SUM(T11:T41)</f>
        <v>0</v>
      </c>
      <c r="U44" s="209"/>
      <c r="V44" s="210"/>
      <c r="W44" s="216">
        <f>SUM(W11:W41)</f>
        <v>0</v>
      </c>
    </row>
    <row r="45" spans="2:23" ht="5.0999999999999996" customHeight="1" thickBot="1">
      <c r="B45" s="211"/>
      <c r="C45" s="196"/>
      <c r="D45" s="196"/>
      <c r="E45" s="196"/>
      <c r="F45" s="196"/>
      <c r="G45" s="196"/>
      <c r="H45" s="217"/>
      <c r="I45" s="197"/>
      <c r="J45" s="196"/>
      <c r="K45" s="196"/>
      <c r="L45" s="196"/>
      <c r="M45" s="196"/>
      <c r="N45" s="196"/>
      <c r="O45" s="196"/>
      <c r="P45" s="196"/>
      <c r="Q45" s="196"/>
      <c r="R45" s="198"/>
      <c r="S45" s="211"/>
      <c r="T45" s="217"/>
      <c r="U45" s="197"/>
      <c r="V45" s="196"/>
      <c r="W45" s="218"/>
    </row>
    <row r="46" spans="2:23" ht="5.0999999999999996" customHeight="1" thickTop="1">
      <c r="B46" s="211"/>
      <c r="C46" s="196"/>
      <c r="D46" s="196"/>
      <c r="E46" s="196"/>
      <c r="F46" s="196"/>
      <c r="G46" s="196"/>
      <c r="H46" s="198"/>
      <c r="I46" s="197"/>
      <c r="J46" s="196"/>
      <c r="K46" s="196"/>
      <c r="L46" s="196"/>
      <c r="M46" s="196"/>
      <c r="N46" s="219"/>
      <c r="O46" s="196"/>
      <c r="P46" s="196"/>
      <c r="Q46" s="196"/>
      <c r="R46" s="196"/>
      <c r="S46" s="196"/>
      <c r="T46" s="196"/>
      <c r="U46" s="196"/>
      <c r="V46" s="196"/>
      <c r="W46" s="197"/>
    </row>
    <row r="47" spans="2:23" ht="25.5" customHeight="1" thickBot="1">
      <c r="B47" s="211"/>
      <c r="C47" s="196"/>
      <c r="D47" s="196"/>
      <c r="E47" s="196"/>
      <c r="F47" s="214" t="s">
        <v>82</v>
      </c>
      <c r="G47" s="196"/>
      <c r="H47" s="244">
        <v>0.3</v>
      </c>
      <c r="I47" s="197"/>
      <c r="J47" s="196"/>
      <c r="K47" s="196"/>
      <c r="L47" s="196"/>
      <c r="M47" s="196"/>
      <c r="N47" s="220">
        <f>H44*H47</f>
        <v>0</v>
      </c>
      <c r="O47" s="196"/>
      <c r="P47" s="196"/>
      <c r="Q47" s="196"/>
      <c r="R47" s="196"/>
      <c r="S47" s="196"/>
      <c r="T47" s="196"/>
      <c r="U47" s="196"/>
      <c r="V47" s="196"/>
      <c r="W47" s="197"/>
    </row>
    <row r="48" spans="2:23" ht="4.9000000000000004" customHeight="1" thickTop="1">
      <c r="B48" s="221"/>
      <c r="C48" s="199"/>
      <c r="D48" s="199"/>
      <c r="E48" s="199"/>
      <c r="F48" s="199"/>
      <c r="G48" s="199"/>
      <c r="H48" s="199"/>
      <c r="I48" s="199"/>
      <c r="J48" s="199"/>
      <c r="K48" s="199"/>
      <c r="L48" s="199"/>
      <c r="M48" s="199"/>
      <c r="N48" s="199"/>
      <c r="O48" s="199"/>
      <c r="P48" s="199"/>
      <c r="Q48" s="199"/>
      <c r="R48" s="199"/>
      <c r="S48" s="199"/>
      <c r="T48" s="199"/>
      <c r="U48" s="199"/>
      <c r="V48" s="199"/>
      <c r="W48" s="222"/>
    </row>
    <row r="49" spans="2:256" ht="4.9000000000000004" customHeight="1">
      <c r="B49" s="211"/>
      <c r="C49" s="198"/>
      <c r="D49" s="198"/>
      <c r="E49" s="198"/>
      <c r="F49" s="198"/>
      <c r="G49" s="198"/>
      <c r="H49" s="198"/>
      <c r="I49" s="198"/>
      <c r="J49" s="198"/>
      <c r="K49" s="198"/>
      <c r="L49" s="198"/>
      <c r="M49" s="198"/>
      <c r="N49" s="198"/>
      <c r="O49" s="198"/>
      <c r="P49" s="198"/>
      <c r="Q49" s="198"/>
      <c r="R49" s="198"/>
      <c r="S49" s="198"/>
      <c r="T49" s="198"/>
      <c r="U49" s="198"/>
      <c r="V49" s="198"/>
      <c r="W49" s="197"/>
    </row>
    <row r="50" spans="2:256" ht="15.75">
      <c r="B50" s="211"/>
      <c r="C50" s="196"/>
      <c r="D50" s="196"/>
      <c r="E50" s="223" t="s">
        <v>31</v>
      </c>
      <c r="F50" s="196"/>
      <c r="G50" s="196"/>
      <c r="H50" s="709"/>
      <c r="I50" s="709"/>
      <c r="J50" s="709"/>
      <c r="K50" s="709"/>
      <c r="L50" s="196"/>
      <c r="M50" s="196"/>
      <c r="N50" s="224"/>
      <c r="O50" s="196"/>
      <c r="P50" s="196"/>
      <c r="Q50" s="196"/>
      <c r="R50" s="196"/>
      <c r="S50" s="196"/>
      <c r="T50" s="196"/>
      <c r="U50" s="196"/>
      <c r="V50" s="196"/>
      <c r="W50" s="197"/>
    </row>
    <row r="51" spans="2:256" ht="15.75">
      <c r="B51" s="211"/>
      <c r="C51" s="196"/>
      <c r="D51" s="196"/>
      <c r="E51" s="196"/>
      <c r="F51" s="196"/>
      <c r="G51" s="196"/>
      <c r="H51" s="710" t="s">
        <v>88</v>
      </c>
      <c r="I51" s="710"/>
      <c r="J51" s="710"/>
      <c r="K51" s="710"/>
      <c r="L51" s="196"/>
      <c r="M51" s="196"/>
      <c r="N51" s="224">
        <v>14</v>
      </c>
      <c r="O51" s="196"/>
      <c r="P51" s="196"/>
      <c r="Q51" s="196"/>
      <c r="R51" s="196"/>
      <c r="S51" s="196"/>
      <c r="T51" s="196"/>
      <c r="U51" s="196"/>
      <c r="V51" s="196"/>
      <c r="W51" s="197"/>
    </row>
    <row r="52" spans="2:256" s="183" customFormat="1" ht="15.75">
      <c r="B52" s="221"/>
      <c r="C52" s="199"/>
      <c r="D52" s="199"/>
      <c r="E52" s="199"/>
      <c r="F52" s="199"/>
      <c r="G52" s="199"/>
      <c r="H52" s="711" t="s">
        <v>47</v>
      </c>
      <c r="I52" s="711"/>
      <c r="J52" s="711"/>
      <c r="K52" s="711"/>
      <c r="L52" s="199"/>
      <c r="M52" s="199"/>
      <c r="N52" s="225">
        <v>28</v>
      </c>
      <c r="O52" s="199"/>
      <c r="P52" s="199"/>
      <c r="Q52" s="199" t="s">
        <v>32</v>
      </c>
      <c r="R52" s="199"/>
      <c r="S52" s="199"/>
      <c r="T52" s="199"/>
      <c r="U52" s="199"/>
      <c r="V52" s="199"/>
      <c r="W52" s="222"/>
      <c r="X52" s="269"/>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2"/>
      <c r="BR52" s="182"/>
      <c r="BS52" s="182"/>
      <c r="BT52" s="182"/>
      <c r="BU52" s="182"/>
      <c r="BV52" s="182"/>
      <c r="BW52" s="182"/>
      <c r="BX52" s="182"/>
      <c r="BY52" s="182"/>
      <c r="BZ52" s="182"/>
      <c r="CA52" s="182"/>
      <c r="CB52" s="182"/>
      <c r="CC52" s="182"/>
      <c r="CD52" s="182"/>
      <c r="CE52" s="182"/>
      <c r="CF52" s="182"/>
      <c r="CG52" s="182"/>
      <c r="CH52" s="182"/>
      <c r="CI52" s="182"/>
      <c r="CJ52" s="182"/>
      <c r="CK52" s="182"/>
      <c r="CL52" s="182"/>
      <c r="CM52" s="182"/>
      <c r="CN52" s="182"/>
      <c r="CO52" s="182"/>
      <c r="CP52" s="182"/>
      <c r="CQ52" s="182"/>
      <c r="CR52" s="182"/>
      <c r="CS52" s="182"/>
      <c r="CT52" s="182"/>
      <c r="CU52" s="182"/>
      <c r="CV52" s="182"/>
      <c r="CW52" s="182"/>
      <c r="CX52" s="182"/>
      <c r="CY52" s="182"/>
      <c r="CZ52" s="182"/>
      <c r="DA52" s="182"/>
      <c r="DB52" s="182"/>
      <c r="DC52" s="182"/>
      <c r="DD52" s="182"/>
      <c r="DE52" s="182"/>
      <c r="DF52" s="182"/>
      <c r="DG52" s="182"/>
      <c r="DH52" s="182"/>
      <c r="DI52" s="182"/>
      <c r="DJ52" s="182"/>
      <c r="DK52" s="182"/>
      <c r="DL52" s="182"/>
      <c r="DM52" s="182"/>
      <c r="DN52" s="182"/>
      <c r="DO52" s="182"/>
      <c r="DP52" s="182"/>
      <c r="DQ52" s="182"/>
      <c r="DR52" s="182"/>
      <c r="DS52" s="182"/>
      <c r="DT52" s="182"/>
      <c r="DU52" s="182"/>
      <c r="DV52" s="182"/>
      <c r="DW52" s="182"/>
      <c r="DX52" s="182"/>
      <c r="DY52" s="182"/>
      <c r="DZ52" s="182"/>
      <c r="EA52" s="182"/>
      <c r="EB52" s="182"/>
      <c r="EC52" s="182"/>
      <c r="ED52" s="182"/>
      <c r="EE52" s="182"/>
      <c r="EF52" s="182"/>
      <c r="EG52" s="182"/>
      <c r="EH52" s="182"/>
      <c r="EI52" s="182"/>
      <c r="EJ52" s="182"/>
      <c r="EK52" s="182"/>
      <c r="EL52" s="182"/>
      <c r="EM52" s="182"/>
      <c r="EN52" s="182"/>
      <c r="EO52" s="182"/>
      <c r="EP52" s="182"/>
      <c r="EQ52" s="182"/>
      <c r="ER52" s="182"/>
      <c r="ES52" s="182"/>
      <c r="ET52" s="182"/>
      <c r="EU52" s="182"/>
      <c r="EV52" s="182"/>
      <c r="EW52" s="182"/>
      <c r="EX52" s="182"/>
      <c r="EY52" s="182"/>
      <c r="EZ52" s="182"/>
      <c r="FA52" s="182"/>
      <c r="FB52" s="182"/>
      <c r="FC52" s="182"/>
      <c r="FD52" s="182"/>
      <c r="FE52" s="182"/>
      <c r="FF52" s="182"/>
      <c r="FG52" s="182"/>
      <c r="FH52" s="182"/>
      <c r="FI52" s="182"/>
      <c r="FJ52" s="182"/>
      <c r="FK52" s="182"/>
      <c r="FL52" s="182"/>
      <c r="FM52" s="182"/>
      <c r="FN52" s="182"/>
      <c r="FO52" s="182"/>
      <c r="FP52" s="182"/>
      <c r="FQ52" s="182"/>
      <c r="FR52" s="182"/>
      <c r="FS52" s="182"/>
      <c r="FT52" s="182"/>
      <c r="FU52" s="182"/>
      <c r="FV52" s="182"/>
      <c r="FW52" s="182"/>
      <c r="FX52" s="182"/>
      <c r="FY52" s="182"/>
      <c r="FZ52" s="182"/>
      <c r="GA52" s="182"/>
      <c r="GB52" s="182"/>
      <c r="GC52" s="182"/>
      <c r="GD52" s="182"/>
      <c r="GE52" s="182"/>
      <c r="GF52" s="182"/>
      <c r="GG52" s="182"/>
      <c r="GH52" s="182"/>
      <c r="GI52" s="182"/>
      <c r="GJ52" s="182"/>
      <c r="GK52" s="182"/>
      <c r="GL52" s="182"/>
      <c r="GM52" s="182"/>
      <c r="GN52" s="182"/>
      <c r="GO52" s="182"/>
      <c r="GP52" s="182"/>
      <c r="GQ52" s="182"/>
      <c r="GR52" s="182"/>
      <c r="GS52" s="182"/>
      <c r="GT52" s="182"/>
      <c r="GU52" s="182"/>
      <c r="GV52" s="182"/>
      <c r="GW52" s="182"/>
      <c r="GX52" s="182"/>
      <c r="GY52" s="182"/>
      <c r="GZ52" s="182"/>
      <c r="HA52" s="182"/>
      <c r="HB52" s="182"/>
      <c r="HC52" s="182"/>
      <c r="HD52" s="182"/>
      <c r="HE52" s="182"/>
      <c r="HF52" s="182"/>
      <c r="HG52" s="182"/>
      <c r="HH52" s="182"/>
      <c r="HI52" s="182"/>
      <c r="HJ52" s="182"/>
      <c r="HK52" s="182"/>
      <c r="HL52" s="182"/>
      <c r="HM52" s="182"/>
      <c r="HN52" s="182"/>
      <c r="HO52" s="182"/>
      <c r="HP52" s="182"/>
      <c r="HQ52" s="182"/>
      <c r="HR52" s="182"/>
      <c r="HS52" s="182"/>
      <c r="HT52" s="182"/>
      <c r="HU52" s="182"/>
      <c r="HV52" s="182"/>
      <c r="HW52" s="182"/>
      <c r="HX52" s="182"/>
      <c r="HY52" s="182"/>
      <c r="HZ52" s="182"/>
      <c r="IA52" s="182"/>
      <c r="IB52" s="182"/>
      <c r="IC52" s="182"/>
      <c r="ID52" s="182"/>
      <c r="IE52" s="182"/>
      <c r="IF52" s="182"/>
      <c r="IG52" s="182"/>
      <c r="IH52" s="182"/>
      <c r="II52" s="182"/>
      <c r="IJ52" s="182"/>
      <c r="IK52" s="182"/>
      <c r="IL52" s="182"/>
      <c r="IM52" s="182"/>
      <c r="IN52" s="182"/>
      <c r="IO52" s="182"/>
      <c r="IP52" s="182"/>
      <c r="IQ52" s="182"/>
      <c r="IR52" s="182"/>
      <c r="IS52" s="182"/>
      <c r="IT52" s="182"/>
      <c r="IU52" s="182"/>
      <c r="IV52" s="182"/>
    </row>
    <row r="53" spans="2:256" ht="4.9000000000000004" customHeight="1">
      <c r="B53" s="226"/>
      <c r="C53" s="196"/>
      <c r="D53" s="196"/>
      <c r="E53" s="196"/>
      <c r="F53" s="196"/>
      <c r="G53" s="196"/>
      <c r="H53" s="196"/>
      <c r="I53" s="196"/>
      <c r="J53" s="196"/>
      <c r="K53" s="196"/>
      <c r="L53" s="196"/>
      <c r="M53" s="196"/>
      <c r="N53" s="196"/>
      <c r="O53" s="196"/>
      <c r="P53" s="196"/>
      <c r="Q53" s="196"/>
      <c r="R53" s="196"/>
      <c r="S53" s="196"/>
      <c r="T53" s="196"/>
      <c r="U53" s="196"/>
      <c r="V53" s="196"/>
      <c r="W53" s="196"/>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4"/>
      <c r="BR53" s="194"/>
      <c r="BS53" s="194"/>
      <c r="BT53" s="194"/>
      <c r="BU53" s="194"/>
      <c r="BV53" s="194"/>
      <c r="BW53" s="194"/>
      <c r="BX53" s="194"/>
      <c r="BY53" s="194"/>
      <c r="BZ53" s="194"/>
      <c r="CA53" s="194"/>
      <c r="CB53" s="194"/>
      <c r="CC53" s="194"/>
      <c r="CD53" s="194"/>
      <c r="CE53" s="194"/>
      <c r="CF53" s="194"/>
      <c r="CG53" s="194"/>
      <c r="CH53" s="194"/>
      <c r="CI53" s="194"/>
      <c r="CJ53" s="194"/>
      <c r="CK53" s="194"/>
      <c r="CL53" s="194"/>
      <c r="CM53" s="194"/>
      <c r="CN53" s="194"/>
      <c r="CO53" s="194"/>
      <c r="CP53" s="194"/>
      <c r="CQ53" s="194"/>
      <c r="CR53" s="194"/>
      <c r="CS53" s="194"/>
      <c r="CT53" s="194"/>
      <c r="CU53" s="194"/>
      <c r="CV53" s="194"/>
      <c r="CW53" s="194"/>
      <c r="CX53" s="194"/>
      <c r="CY53" s="194"/>
      <c r="CZ53" s="194"/>
      <c r="DA53" s="194"/>
      <c r="DB53" s="194"/>
      <c r="DC53" s="194"/>
      <c r="DD53" s="194"/>
      <c r="DE53" s="194"/>
      <c r="DF53" s="194"/>
      <c r="DG53" s="194"/>
      <c r="DH53" s="194"/>
      <c r="DI53" s="194"/>
      <c r="DJ53" s="194"/>
      <c r="DK53" s="194"/>
      <c r="DL53" s="194"/>
      <c r="DM53" s="194"/>
      <c r="DN53" s="194"/>
      <c r="DO53" s="194"/>
      <c r="DP53" s="194"/>
      <c r="DQ53" s="194"/>
      <c r="DR53" s="194"/>
      <c r="DS53" s="194"/>
      <c r="DT53" s="194"/>
      <c r="DU53" s="194"/>
      <c r="DV53" s="194"/>
      <c r="DW53" s="194"/>
      <c r="DX53" s="194"/>
      <c r="DY53" s="194"/>
      <c r="DZ53" s="194"/>
      <c r="EA53" s="194"/>
      <c r="EB53" s="194"/>
      <c r="EC53" s="194"/>
      <c r="ED53" s="194"/>
      <c r="EE53" s="194"/>
      <c r="EF53" s="194"/>
      <c r="EG53" s="194"/>
      <c r="EH53" s="194"/>
      <c r="EI53" s="194"/>
      <c r="EJ53" s="194"/>
      <c r="EK53" s="194"/>
      <c r="EL53" s="194"/>
      <c r="EM53" s="194"/>
      <c r="EN53" s="194"/>
      <c r="EO53" s="194"/>
      <c r="EP53" s="194"/>
      <c r="EQ53" s="194"/>
      <c r="ER53" s="194"/>
      <c r="ES53" s="194"/>
      <c r="ET53" s="194"/>
      <c r="EU53" s="194"/>
      <c r="EV53" s="194"/>
      <c r="EW53" s="194"/>
      <c r="EX53" s="194"/>
      <c r="EY53" s="194"/>
      <c r="EZ53" s="194"/>
      <c r="FA53" s="194"/>
      <c r="FB53" s="194"/>
      <c r="FC53" s="194"/>
      <c r="FD53" s="194"/>
      <c r="FE53" s="194"/>
      <c r="FF53" s="194"/>
      <c r="FG53" s="194"/>
      <c r="FH53" s="194"/>
      <c r="FI53" s="194"/>
      <c r="FJ53" s="194"/>
      <c r="FK53" s="194"/>
      <c r="FL53" s="194"/>
      <c r="FM53" s="194"/>
      <c r="FN53" s="194"/>
      <c r="FO53" s="194"/>
      <c r="FP53" s="194"/>
      <c r="FQ53" s="194"/>
      <c r="FR53" s="194"/>
      <c r="FS53" s="194"/>
      <c r="FT53" s="194"/>
      <c r="FU53" s="194"/>
      <c r="FV53" s="194"/>
      <c r="FW53" s="194"/>
      <c r="FX53" s="194"/>
      <c r="FY53" s="194"/>
      <c r="FZ53" s="194"/>
      <c r="GA53" s="194"/>
      <c r="GB53" s="194"/>
      <c r="GC53" s="194"/>
      <c r="GD53" s="194"/>
      <c r="GE53" s="194"/>
      <c r="GF53" s="194"/>
      <c r="GG53" s="194"/>
      <c r="GH53" s="194"/>
      <c r="GI53" s="194"/>
      <c r="GJ53" s="194"/>
      <c r="GK53" s="194"/>
      <c r="GL53" s="194"/>
      <c r="GM53" s="194"/>
      <c r="GN53" s="194"/>
      <c r="GO53" s="194"/>
      <c r="GP53" s="194"/>
      <c r="GQ53" s="194"/>
      <c r="GR53" s="194"/>
      <c r="GS53" s="194"/>
      <c r="GT53" s="194"/>
      <c r="GU53" s="194"/>
      <c r="GV53" s="194"/>
      <c r="GW53" s="194"/>
      <c r="GX53" s="194"/>
      <c r="GY53" s="194"/>
      <c r="GZ53" s="194"/>
      <c r="HA53" s="194"/>
      <c r="HB53" s="194"/>
      <c r="HC53" s="194"/>
      <c r="HD53" s="194"/>
      <c r="HE53" s="194"/>
      <c r="HF53" s="194"/>
      <c r="HG53" s="194"/>
      <c r="HH53" s="194"/>
      <c r="HI53" s="194"/>
      <c r="HJ53" s="194"/>
      <c r="HK53" s="194"/>
      <c r="HL53" s="194"/>
      <c r="HM53" s="194"/>
      <c r="HN53" s="194"/>
      <c r="HO53" s="194"/>
      <c r="HP53" s="194"/>
      <c r="HQ53" s="194"/>
      <c r="HR53" s="194"/>
      <c r="HS53" s="194"/>
      <c r="HT53" s="194"/>
      <c r="HU53" s="194"/>
      <c r="HV53" s="194"/>
      <c r="HW53" s="194"/>
      <c r="HX53" s="194"/>
      <c r="HY53" s="194"/>
      <c r="HZ53" s="194"/>
      <c r="IA53" s="194"/>
      <c r="IB53" s="194"/>
      <c r="IC53" s="194"/>
      <c r="ID53" s="194"/>
      <c r="IE53" s="194"/>
      <c r="IF53" s="194"/>
      <c r="IG53" s="194"/>
      <c r="IH53" s="194"/>
      <c r="II53" s="194"/>
      <c r="IJ53" s="194"/>
      <c r="IK53" s="194"/>
      <c r="IL53" s="194"/>
      <c r="IM53" s="194"/>
      <c r="IN53" s="194"/>
      <c r="IO53" s="194"/>
      <c r="IP53" s="194"/>
      <c r="IQ53" s="194"/>
      <c r="IR53" s="194"/>
      <c r="IS53" s="194"/>
      <c r="IT53" s="194"/>
      <c r="IU53" s="194"/>
      <c r="IV53" s="194"/>
    </row>
    <row r="54" spans="2:256" ht="15.75">
      <c r="B54" s="196"/>
      <c r="C54" s="196"/>
      <c r="D54" s="196"/>
      <c r="E54" s="196"/>
      <c r="F54" s="196"/>
      <c r="G54" s="196"/>
      <c r="H54" s="196"/>
      <c r="I54" s="196"/>
      <c r="J54" s="196"/>
      <c r="K54" s="196"/>
      <c r="L54" s="196"/>
      <c r="M54" s="196"/>
      <c r="N54" s="196"/>
      <c r="O54" s="196"/>
      <c r="P54" s="196"/>
      <c r="Q54" s="196"/>
      <c r="R54" s="196"/>
      <c r="S54" s="196"/>
      <c r="T54" s="196"/>
      <c r="U54" s="196"/>
      <c r="V54" s="196"/>
      <c r="W54" s="196"/>
    </row>
  </sheetData>
  <sheetProtection algorithmName="SHA-512" hashValue="zTTcvy/NADHwl3XrARfSl5r5pPuTm1v0zs82PcwDFWbStm72uweL2ZCl9Gq0/vB9eFUkvBqPKxATDztlobxMtw==" saltValue="+js3r6WorIbw9oOQpaeLWQ==" spinCount="100000" sheet="1" objects="1" scenarios="1" selectLockedCells="1"/>
  <mergeCells count="11">
    <mergeCell ref="H50:K50"/>
    <mergeCell ref="H51:K51"/>
    <mergeCell ref="H52:K52"/>
    <mergeCell ref="K6:N6"/>
    <mergeCell ref="B1:W1"/>
    <mergeCell ref="H6:H8"/>
    <mergeCell ref="W6:W8"/>
    <mergeCell ref="Q6:Q8"/>
    <mergeCell ref="B6:B8"/>
    <mergeCell ref="T6:T8"/>
    <mergeCell ref="F3:T3"/>
  </mergeCells>
  <phoneticPr fontId="4" type="noConversion"/>
  <dataValidations count="2">
    <dataValidation type="time" allowBlank="1" showInputMessage="1" showErrorMessage="1" errorTitle="Hinweis zur Eingabe" error="Bitte geben Sie die Uhrzeit mit Doppelpunkt ein; z.B. 15:00." sqref="N11:N41 K11:K41">
      <formula1>0</formula1>
      <formula2>0.999305555555556</formula2>
    </dataValidation>
    <dataValidation allowBlank="1" sqref="F3:T3"/>
  </dataValidations>
  <printOptions horizontalCentered="1" verticalCentered="1"/>
  <pageMargins left="0.39370078740157483" right="0.19685039370078741" top="0.19685039370078741" bottom="0.39370078740157483" header="0" footer="0.11811023622047245"/>
  <pageSetup paperSize="9" scale="72"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IW112"/>
  <sheetViews>
    <sheetView showGridLines="0" showRowColHeaders="0" showRuler="0" zoomScaleNormal="100" workbookViewId="0">
      <selection activeCell="F3" sqref="F3:T3"/>
    </sheetView>
  </sheetViews>
  <sheetFormatPr baseColWidth="10" defaultColWidth="0" defaultRowHeight="15" zeroHeight="1"/>
  <cols>
    <col min="1" max="1" width="1.7109375" style="179" customWidth="1"/>
    <col min="2" max="2" width="10.42578125" style="179" customWidth="1"/>
    <col min="3" max="4" width="0.7109375" style="179" customWidth="1"/>
    <col min="5" max="5" width="37.28515625" style="179" customWidth="1"/>
    <col min="6" max="7" width="0.7109375" style="179" customWidth="1"/>
    <col min="8" max="8" width="14.7109375" style="179" customWidth="1"/>
    <col min="9" max="10" width="0.7109375" style="179" customWidth="1"/>
    <col min="11" max="11" width="10.7109375" style="179" customWidth="1"/>
    <col min="12" max="13" width="0.7109375" style="179" customWidth="1"/>
    <col min="14" max="14" width="10.7109375" style="179" customWidth="1"/>
    <col min="15" max="15" width="0.7109375" style="179" customWidth="1"/>
    <col min="16" max="16" width="0.7109375" style="179" hidden="1" customWidth="1"/>
    <col min="17" max="17" width="8.7109375" style="179" hidden="1" customWidth="1"/>
    <col min="18" max="18" width="19" style="179" customWidth="1"/>
    <col min="19" max="19" width="0.28515625" style="179" customWidth="1"/>
    <col min="20" max="20" width="0.7109375" style="179" customWidth="1"/>
    <col min="21" max="21" width="16.42578125" style="179" customWidth="1"/>
    <col min="22" max="22" width="0.7109375" style="182" customWidth="1"/>
    <col min="23" max="16384" width="13.28515625" style="179" hidden="1"/>
  </cols>
  <sheetData>
    <row r="1" spans="2:257" ht="35.1" customHeight="1">
      <c r="B1" s="619" t="s">
        <v>213</v>
      </c>
      <c r="C1" s="620"/>
      <c r="D1" s="620"/>
      <c r="E1" s="620"/>
      <c r="F1" s="620"/>
      <c r="G1" s="620"/>
      <c r="H1" s="621"/>
      <c r="I1" s="621"/>
      <c r="J1" s="621"/>
      <c r="K1" s="621"/>
      <c r="L1" s="621"/>
      <c r="M1" s="621"/>
      <c r="N1" s="621"/>
      <c r="O1" s="621"/>
      <c r="P1" s="621"/>
      <c r="Q1" s="621"/>
      <c r="R1" s="621"/>
      <c r="S1" s="621"/>
      <c r="T1" s="621"/>
      <c r="U1" s="621"/>
      <c r="V1" s="267"/>
    </row>
    <row r="2" spans="2:257" ht="15.75" customHeight="1">
      <c r="B2" s="195"/>
      <c r="C2" s="195"/>
      <c r="D2" s="195"/>
      <c r="E2" s="195"/>
      <c r="F2" s="195"/>
      <c r="G2" s="195"/>
      <c r="H2" s="195"/>
      <c r="I2" s="195"/>
      <c r="J2" s="195"/>
      <c r="K2" s="195"/>
      <c r="L2" s="195"/>
      <c r="M2" s="195"/>
      <c r="N2" s="195"/>
      <c r="O2" s="195"/>
      <c r="P2" s="195"/>
      <c r="Q2" s="195"/>
      <c r="R2" s="195"/>
      <c r="S2" s="195"/>
      <c r="T2" s="195"/>
      <c r="U2" s="195"/>
      <c r="V2" s="268"/>
    </row>
    <row r="3" spans="2:257" ht="15.75" customHeight="1">
      <c r="D3" s="181"/>
      <c r="E3" s="227" t="s">
        <v>26</v>
      </c>
      <c r="F3" s="729"/>
      <c r="G3" s="730"/>
      <c r="H3" s="730"/>
      <c r="I3" s="730"/>
      <c r="J3" s="730"/>
      <c r="K3" s="730"/>
      <c r="L3" s="730"/>
      <c r="M3" s="730"/>
      <c r="N3" s="730"/>
      <c r="O3" s="730"/>
      <c r="P3" s="730"/>
      <c r="Q3" s="730"/>
      <c r="R3" s="730"/>
      <c r="S3" s="730"/>
      <c r="T3" s="731"/>
      <c r="U3" s="182"/>
      <c r="W3" s="182"/>
    </row>
    <row r="4" spans="2:257" ht="15.75" customHeight="1">
      <c r="B4" s="183"/>
      <c r="C4" s="183"/>
      <c r="D4" s="183"/>
      <c r="E4" s="256"/>
      <c r="F4" s="183"/>
      <c r="G4" s="183"/>
      <c r="H4" s="183"/>
      <c r="I4" s="183"/>
      <c r="J4" s="183"/>
      <c r="K4" s="183"/>
      <c r="L4" s="183"/>
      <c r="M4" s="183"/>
      <c r="N4" s="183"/>
      <c r="O4" s="183"/>
      <c r="P4" s="183"/>
      <c r="Q4" s="183"/>
      <c r="R4" s="183"/>
      <c r="S4" s="183"/>
      <c r="T4" s="183"/>
      <c r="U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c r="BM4" s="183"/>
      <c r="BN4" s="183"/>
      <c r="BO4" s="183"/>
      <c r="BP4" s="183"/>
      <c r="BQ4" s="183"/>
      <c r="BR4" s="183"/>
      <c r="BS4" s="183"/>
      <c r="BT4" s="183"/>
      <c r="BU4" s="183"/>
      <c r="BV4" s="183"/>
      <c r="BW4" s="183"/>
      <c r="BX4" s="183"/>
      <c r="BY4" s="183"/>
      <c r="BZ4" s="183"/>
      <c r="CA4" s="183"/>
      <c r="CB4" s="183"/>
      <c r="CC4" s="183"/>
      <c r="CD4" s="183"/>
      <c r="CE4" s="183"/>
      <c r="CF4" s="183"/>
      <c r="CG4" s="183"/>
      <c r="CH4" s="183"/>
      <c r="CI4" s="183"/>
      <c r="CJ4" s="183"/>
      <c r="CK4" s="183"/>
      <c r="CL4" s="183"/>
      <c r="CM4" s="183"/>
      <c r="CN4" s="183"/>
      <c r="CO4" s="183"/>
      <c r="CP4" s="183"/>
      <c r="CQ4" s="183"/>
      <c r="CR4" s="183"/>
      <c r="CS4" s="183"/>
      <c r="CT4" s="183"/>
      <c r="CU4" s="183"/>
      <c r="CV4" s="183"/>
      <c r="CW4" s="183"/>
      <c r="CX4" s="183"/>
      <c r="CY4" s="183"/>
      <c r="CZ4" s="183"/>
      <c r="DA4" s="183"/>
      <c r="DB4" s="183"/>
      <c r="DC4" s="183"/>
      <c r="DD4" s="183"/>
      <c r="DE4" s="183"/>
      <c r="DF4" s="183"/>
      <c r="DG4" s="183"/>
      <c r="DH4" s="183"/>
      <c r="DI4" s="183"/>
      <c r="DJ4" s="183"/>
      <c r="DK4" s="183"/>
      <c r="DL4" s="183"/>
      <c r="DM4" s="183"/>
      <c r="DN4" s="183"/>
      <c r="DO4" s="183"/>
      <c r="DP4" s="183"/>
      <c r="DQ4" s="183"/>
      <c r="DR4" s="183"/>
      <c r="DS4" s="183"/>
      <c r="DT4" s="183"/>
      <c r="DU4" s="183"/>
      <c r="DV4" s="183"/>
      <c r="DW4" s="183"/>
      <c r="DX4" s="183"/>
      <c r="DY4" s="183"/>
      <c r="DZ4" s="183"/>
      <c r="EA4" s="183"/>
      <c r="EB4" s="183"/>
      <c r="EC4" s="183"/>
      <c r="ED4" s="183"/>
      <c r="EE4" s="183"/>
      <c r="EF4" s="183"/>
      <c r="EG4" s="183"/>
      <c r="EH4" s="183"/>
      <c r="EI4" s="183"/>
      <c r="EJ4" s="183"/>
      <c r="EK4" s="183"/>
      <c r="EL4" s="183"/>
      <c r="EM4" s="183"/>
      <c r="EN4" s="183"/>
      <c r="EO4" s="183"/>
      <c r="EP4" s="183"/>
      <c r="EQ4" s="183"/>
      <c r="ER4" s="183"/>
      <c r="ES4" s="183"/>
      <c r="ET4" s="183"/>
      <c r="EU4" s="183"/>
      <c r="EV4" s="183"/>
      <c r="EW4" s="183"/>
      <c r="EX4" s="183"/>
      <c r="EY4" s="183"/>
      <c r="EZ4" s="183"/>
      <c r="FA4" s="183"/>
      <c r="FB4" s="183"/>
      <c r="FC4" s="183"/>
      <c r="FD4" s="183"/>
      <c r="FE4" s="183"/>
      <c r="FF4" s="183"/>
      <c r="FG4" s="183"/>
      <c r="FH4" s="183"/>
      <c r="FI4" s="183"/>
      <c r="FJ4" s="183"/>
      <c r="FK4" s="183"/>
      <c r="FL4" s="183"/>
      <c r="FM4" s="183"/>
      <c r="FN4" s="183"/>
      <c r="FO4" s="183"/>
      <c r="FP4" s="183"/>
      <c r="FQ4" s="183"/>
      <c r="FR4" s="183"/>
      <c r="FS4" s="183"/>
      <c r="FT4" s="183"/>
      <c r="FU4" s="183"/>
      <c r="FV4" s="183"/>
      <c r="FW4" s="183"/>
      <c r="FX4" s="183"/>
      <c r="FY4" s="183"/>
      <c r="FZ4" s="183"/>
      <c r="GA4" s="183"/>
      <c r="GB4" s="183"/>
      <c r="GC4" s="183"/>
      <c r="GD4" s="183"/>
      <c r="GE4" s="183"/>
      <c r="GF4" s="183"/>
      <c r="GG4" s="183"/>
      <c r="GH4" s="183"/>
      <c r="GI4" s="183"/>
      <c r="GJ4" s="183"/>
      <c r="GK4" s="183"/>
      <c r="GL4" s="183"/>
      <c r="GM4" s="183"/>
      <c r="GN4" s="183"/>
      <c r="GO4" s="183"/>
      <c r="GP4" s="183"/>
      <c r="GQ4" s="183"/>
      <c r="GR4" s="183"/>
      <c r="GS4" s="183"/>
      <c r="GT4" s="183"/>
      <c r="GU4" s="183"/>
      <c r="GV4" s="183"/>
      <c r="GW4" s="183"/>
      <c r="GX4" s="183"/>
      <c r="GY4" s="183"/>
      <c r="GZ4" s="183"/>
      <c r="HA4" s="183"/>
      <c r="HB4" s="183"/>
      <c r="HC4" s="183"/>
      <c r="HD4" s="183"/>
      <c r="HE4" s="183"/>
      <c r="HF4" s="183"/>
      <c r="HG4" s="183"/>
      <c r="HH4" s="183"/>
      <c r="HI4" s="183"/>
      <c r="HJ4" s="183"/>
      <c r="HK4" s="183"/>
      <c r="HL4" s="183"/>
      <c r="HM4" s="183"/>
      <c r="HN4" s="183"/>
      <c r="HO4" s="183"/>
      <c r="HP4" s="183"/>
      <c r="HQ4" s="183"/>
      <c r="HR4" s="183"/>
      <c r="HS4" s="183"/>
      <c r="HT4" s="183"/>
      <c r="HU4" s="183"/>
      <c r="HV4" s="183"/>
      <c r="HW4" s="183"/>
      <c r="HX4" s="183"/>
      <c r="HY4" s="183"/>
      <c r="HZ4" s="183"/>
      <c r="IA4" s="183"/>
      <c r="IB4" s="183"/>
      <c r="IC4" s="183"/>
      <c r="ID4" s="183"/>
      <c r="IE4" s="183"/>
      <c r="IF4" s="183"/>
      <c r="IG4" s="183"/>
      <c r="IH4" s="183"/>
      <c r="II4" s="183"/>
      <c r="IJ4" s="183"/>
      <c r="IK4" s="183"/>
      <c r="IL4" s="183"/>
      <c r="IM4" s="183"/>
      <c r="IN4" s="183"/>
      <c r="IO4" s="183"/>
      <c r="IP4" s="183"/>
      <c r="IQ4" s="183"/>
      <c r="IR4" s="183"/>
      <c r="IS4" s="183"/>
      <c r="IT4" s="183"/>
      <c r="IU4" s="183"/>
      <c r="IV4" s="183"/>
      <c r="IW4" s="183"/>
    </row>
    <row r="5" spans="2:257" s="257" customFormat="1" ht="5.0999999999999996" customHeight="1">
      <c r="B5" s="258"/>
      <c r="T5" s="184"/>
      <c r="U5" s="259"/>
      <c r="V5" s="260"/>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c r="CD5" s="185"/>
      <c r="CE5" s="185"/>
      <c r="CF5" s="185"/>
      <c r="CG5" s="185"/>
      <c r="CH5" s="185"/>
      <c r="CI5" s="185"/>
      <c r="CJ5" s="185"/>
      <c r="CK5" s="185"/>
      <c r="CL5" s="185"/>
      <c r="CM5" s="185"/>
      <c r="CN5" s="185"/>
      <c r="CO5" s="185"/>
      <c r="CP5" s="185"/>
      <c r="CQ5" s="185"/>
      <c r="CR5" s="185"/>
      <c r="CS5" s="185"/>
      <c r="CT5" s="185"/>
      <c r="CU5" s="185"/>
      <c r="CV5" s="185"/>
      <c r="CW5" s="185"/>
      <c r="CX5" s="185"/>
      <c r="CY5" s="185"/>
      <c r="CZ5" s="185"/>
      <c r="DA5" s="185"/>
      <c r="DB5" s="185"/>
      <c r="DC5" s="185"/>
      <c r="DD5" s="185"/>
      <c r="DE5" s="185"/>
      <c r="DF5" s="185"/>
      <c r="DG5" s="185"/>
      <c r="DH5" s="185"/>
      <c r="DI5" s="185"/>
      <c r="DJ5" s="185"/>
      <c r="DK5" s="185"/>
      <c r="DL5" s="185"/>
      <c r="DM5" s="185"/>
      <c r="DN5" s="185"/>
      <c r="DO5" s="185"/>
      <c r="DP5" s="185"/>
      <c r="DQ5" s="185"/>
      <c r="DR5" s="185"/>
      <c r="DS5" s="185"/>
      <c r="DT5" s="185"/>
      <c r="DU5" s="185"/>
      <c r="DV5" s="185"/>
      <c r="DW5" s="185"/>
      <c r="DX5" s="185"/>
      <c r="DY5" s="185"/>
      <c r="DZ5" s="185"/>
      <c r="EA5" s="185"/>
      <c r="EB5" s="185"/>
      <c r="EC5" s="185"/>
      <c r="ED5" s="185"/>
      <c r="EE5" s="185"/>
      <c r="EF5" s="185"/>
      <c r="EG5" s="185"/>
      <c r="EH5" s="185"/>
      <c r="EI5" s="185"/>
      <c r="EJ5" s="185"/>
      <c r="EK5" s="185"/>
      <c r="EL5" s="185"/>
      <c r="EM5" s="185"/>
      <c r="EN5" s="185"/>
      <c r="EO5" s="185"/>
      <c r="EP5" s="185"/>
      <c r="EQ5" s="185"/>
      <c r="ER5" s="185"/>
      <c r="ES5" s="185"/>
      <c r="ET5" s="185"/>
      <c r="EU5" s="185"/>
      <c r="EV5" s="185"/>
      <c r="EW5" s="185"/>
      <c r="EX5" s="185"/>
      <c r="EY5" s="185"/>
      <c r="EZ5" s="185"/>
      <c r="FA5" s="185"/>
      <c r="FB5" s="185"/>
      <c r="FC5" s="185"/>
      <c r="FD5" s="185"/>
      <c r="FE5" s="185"/>
      <c r="FF5" s="185"/>
      <c r="FG5" s="185"/>
      <c r="FH5" s="185"/>
      <c r="FI5" s="185"/>
      <c r="FJ5" s="185"/>
      <c r="FK5" s="185"/>
      <c r="FL5" s="185"/>
      <c r="FM5" s="185"/>
      <c r="FN5" s="185"/>
      <c r="FO5" s="185"/>
      <c r="FP5" s="185"/>
      <c r="FQ5" s="185"/>
      <c r="FR5" s="185"/>
      <c r="FS5" s="185"/>
      <c r="FT5" s="185"/>
      <c r="FU5" s="185"/>
      <c r="FV5" s="185"/>
      <c r="FW5" s="185"/>
      <c r="FX5" s="185"/>
      <c r="FY5" s="185"/>
      <c r="FZ5" s="185"/>
      <c r="GA5" s="185"/>
      <c r="GB5" s="185"/>
      <c r="GC5" s="185"/>
      <c r="GD5" s="185"/>
      <c r="GE5" s="185"/>
      <c r="GF5" s="185"/>
      <c r="GG5" s="185"/>
      <c r="GH5" s="185"/>
      <c r="GI5" s="185"/>
      <c r="GJ5" s="185"/>
      <c r="GK5" s="185"/>
      <c r="GL5" s="185"/>
      <c r="GM5" s="185"/>
      <c r="GN5" s="185"/>
      <c r="GO5" s="185"/>
      <c r="GP5" s="185"/>
      <c r="GQ5" s="185"/>
      <c r="GR5" s="185"/>
      <c r="GS5" s="185"/>
      <c r="GT5" s="185"/>
      <c r="GU5" s="185"/>
      <c r="GV5" s="185"/>
      <c r="GW5" s="185"/>
      <c r="GX5" s="185"/>
      <c r="GY5" s="185"/>
      <c r="GZ5" s="185"/>
      <c r="HA5" s="185"/>
      <c r="HB5" s="185"/>
      <c r="HC5" s="185"/>
      <c r="HD5" s="185"/>
      <c r="HE5" s="185"/>
      <c r="HF5" s="185"/>
      <c r="HG5" s="185"/>
      <c r="HH5" s="185"/>
      <c r="HI5" s="185"/>
      <c r="HJ5" s="185"/>
      <c r="HK5" s="185"/>
      <c r="HL5" s="185"/>
      <c r="HM5" s="185"/>
      <c r="HN5" s="185"/>
      <c r="HO5" s="185"/>
      <c r="HP5" s="185"/>
      <c r="HQ5" s="185"/>
      <c r="HR5" s="185"/>
      <c r="HS5" s="185"/>
      <c r="HT5" s="185"/>
      <c r="HU5" s="185"/>
      <c r="HV5" s="185"/>
      <c r="HW5" s="185"/>
      <c r="HX5" s="185"/>
      <c r="HY5" s="185"/>
      <c r="HZ5" s="185"/>
      <c r="IA5" s="185"/>
      <c r="IB5" s="185"/>
      <c r="IC5" s="185"/>
      <c r="ID5" s="185"/>
      <c r="IE5" s="185"/>
      <c r="IF5" s="185"/>
      <c r="IG5" s="185"/>
      <c r="IH5" s="185"/>
      <c r="II5" s="185"/>
      <c r="IJ5" s="185"/>
      <c r="IK5" s="185"/>
      <c r="IL5" s="185"/>
      <c r="IM5" s="185"/>
      <c r="IN5" s="185"/>
      <c r="IO5" s="185"/>
      <c r="IP5" s="185"/>
      <c r="IQ5" s="185"/>
      <c r="IR5" s="185"/>
      <c r="IS5" s="185"/>
      <c r="IT5" s="185"/>
      <c r="IU5" s="185"/>
      <c r="IV5" s="185"/>
      <c r="IW5" s="185"/>
    </row>
    <row r="6" spans="2:257" s="257" customFormat="1" ht="15.75" customHeight="1">
      <c r="B6" s="718" t="s">
        <v>1</v>
      </c>
      <c r="C6" s="197"/>
      <c r="D6" s="196"/>
      <c r="E6" s="196"/>
      <c r="F6" s="197"/>
      <c r="G6" s="196"/>
      <c r="H6" s="725" t="s">
        <v>27</v>
      </c>
      <c r="I6" s="197"/>
      <c r="J6" s="196"/>
      <c r="K6" s="709" t="s">
        <v>28</v>
      </c>
      <c r="L6" s="709"/>
      <c r="M6" s="709"/>
      <c r="N6" s="709"/>
      <c r="O6" s="249"/>
      <c r="P6" s="249"/>
      <c r="Q6" s="726" t="s">
        <v>66</v>
      </c>
      <c r="R6" s="726"/>
      <c r="S6" s="251"/>
      <c r="T6" s="250"/>
      <c r="U6" s="728" t="s">
        <v>29</v>
      </c>
      <c r="V6" s="261"/>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60"/>
      <c r="CK6" s="260"/>
      <c r="CL6" s="260"/>
      <c r="CM6" s="260"/>
      <c r="CN6" s="260"/>
      <c r="CO6" s="260"/>
      <c r="CP6" s="260"/>
      <c r="CQ6" s="260"/>
      <c r="CR6" s="260"/>
      <c r="CS6" s="260"/>
      <c r="CT6" s="260"/>
      <c r="CU6" s="260"/>
      <c r="CV6" s="260"/>
      <c r="CW6" s="260"/>
      <c r="CX6" s="260"/>
      <c r="CY6" s="260"/>
      <c r="CZ6" s="260"/>
      <c r="DA6" s="260"/>
      <c r="DB6" s="260"/>
      <c r="DC6" s="260"/>
      <c r="DD6" s="260"/>
      <c r="DE6" s="260"/>
      <c r="DF6" s="260"/>
      <c r="DG6" s="260"/>
      <c r="DH6" s="260"/>
      <c r="DI6" s="260"/>
      <c r="DJ6" s="260"/>
      <c r="DK6" s="260"/>
      <c r="DL6" s="260"/>
      <c r="DM6" s="260"/>
      <c r="DN6" s="260"/>
      <c r="DO6" s="260"/>
      <c r="DP6" s="260"/>
      <c r="DQ6" s="260"/>
      <c r="DR6" s="260"/>
      <c r="DS6" s="260"/>
      <c r="DT6" s="260"/>
      <c r="DU6" s="260"/>
      <c r="DV6" s="260"/>
      <c r="DW6" s="260"/>
      <c r="DX6" s="260"/>
      <c r="DY6" s="260"/>
      <c r="DZ6" s="260"/>
      <c r="EA6" s="260"/>
      <c r="EB6" s="260"/>
      <c r="EC6" s="260"/>
      <c r="ED6" s="260"/>
      <c r="EE6" s="260"/>
      <c r="EF6" s="260"/>
      <c r="EG6" s="260"/>
      <c r="EH6" s="260"/>
      <c r="EI6" s="260"/>
      <c r="EJ6" s="260"/>
      <c r="EK6" s="260"/>
      <c r="EL6" s="260"/>
      <c r="EM6" s="260"/>
      <c r="EN6" s="260"/>
      <c r="EO6" s="260"/>
      <c r="EP6" s="260"/>
      <c r="EQ6" s="260"/>
      <c r="ER6" s="260"/>
      <c r="ES6" s="260"/>
      <c r="ET6" s="260"/>
      <c r="EU6" s="260"/>
      <c r="EV6" s="260"/>
      <c r="EW6" s="260"/>
      <c r="EX6" s="260"/>
      <c r="EY6" s="260"/>
      <c r="EZ6" s="260"/>
      <c r="FA6" s="260"/>
      <c r="FB6" s="260"/>
      <c r="FC6" s="260"/>
      <c r="FD6" s="260"/>
      <c r="FE6" s="260"/>
      <c r="FF6" s="260"/>
      <c r="FG6" s="260"/>
      <c r="FH6" s="260"/>
      <c r="FI6" s="260"/>
      <c r="FJ6" s="260"/>
      <c r="FK6" s="260"/>
      <c r="FL6" s="260"/>
      <c r="FM6" s="260"/>
      <c r="FN6" s="260"/>
      <c r="FO6" s="260"/>
      <c r="FP6" s="260"/>
      <c r="FQ6" s="260"/>
      <c r="FR6" s="260"/>
      <c r="FS6" s="260"/>
      <c r="FT6" s="260"/>
      <c r="FU6" s="260"/>
      <c r="FV6" s="260"/>
      <c r="FW6" s="260"/>
      <c r="FX6" s="260"/>
      <c r="FY6" s="260"/>
      <c r="FZ6" s="260"/>
      <c r="GA6" s="260"/>
      <c r="GB6" s="260"/>
      <c r="GC6" s="260"/>
      <c r="GD6" s="260"/>
      <c r="GE6" s="260"/>
      <c r="GF6" s="260"/>
      <c r="GG6" s="260"/>
      <c r="GH6" s="260"/>
      <c r="GI6" s="260"/>
      <c r="GJ6" s="260"/>
      <c r="GK6" s="260"/>
      <c r="GL6" s="260"/>
      <c r="GM6" s="260"/>
      <c r="GN6" s="260"/>
      <c r="GO6" s="260"/>
      <c r="GP6" s="260"/>
      <c r="GQ6" s="260"/>
      <c r="GR6" s="260"/>
      <c r="GS6" s="260"/>
      <c r="GT6" s="260"/>
      <c r="GU6" s="260"/>
      <c r="GV6" s="260"/>
      <c r="GW6" s="260"/>
      <c r="GX6" s="260"/>
      <c r="GY6" s="260"/>
      <c r="GZ6" s="260"/>
      <c r="HA6" s="260"/>
      <c r="HB6" s="260"/>
      <c r="HC6" s="260"/>
      <c r="HD6" s="260"/>
      <c r="HE6" s="260"/>
      <c r="HF6" s="260"/>
      <c r="HG6" s="260"/>
      <c r="HH6" s="260"/>
      <c r="HI6" s="260"/>
      <c r="HJ6" s="260"/>
      <c r="HK6" s="260"/>
      <c r="HL6" s="260"/>
      <c r="HM6" s="260"/>
      <c r="HN6" s="260"/>
      <c r="HO6" s="260"/>
      <c r="HP6" s="260"/>
      <c r="HQ6" s="260"/>
      <c r="HR6" s="260"/>
      <c r="HS6" s="260"/>
      <c r="HT6" s="260"/>
      <c r="HU6" s="260"/>
      <c r="HV6" s="260"/>
      <c r="HW6" s="260"/>
      <c r="HX6" s="260"/>
      <c r="HY6" s="260"/>
      <c r="HZ6" s="260"/>
      <c r="IA6" s="260"/>
      <c r="IB6" s="260"/>
      <c r="IC6" s="260"/>
      <c r="ID6" s="260"/>
      <c r="IE6" s="260"/>
      <c r="IF6" s="260"/>
      <c r="IG6" s="260"/>
      <c r="IH6" s="260"/>
      <c r="II6" s="260"/>
      <c r="IJ6" s="260"/>
      <c r="IK6" s="260"/>
      <c r="IL6" s="260"/>
      <c r="IM6" s="260"/>
      <c r="IN6" s="260"/>
      <c r="IO6" s="260"/>
      <c r="IP6" s="260"/>
      <c r="IQ6" s="260"/>
      <c r="IR6" s="260"/>
      <c r="IS6" s="260"/>
      <c r="IT6" s="260"/>
      <c r="IU6" s="260"/>
      <c r="IV6" s="260"/>
      <c r="IW6" s="260"/>
    </row>
    <row r="7" spans="2:257" s="257" customFormat="1" ht="15.75" customHeight="1">
      <c r="B7" s="718"/>
      <c r="C7" s="207"/>
      <c r="D7" s="208"/>
      <c r="E7" s="208" t="s">
        <v>30</v>
      </c>
      <c r="F7" s="207"/>
      <c r="G7" s="208"/>
      <c r="H7" s="725"/>
      <c r="I7" s="207"/>
      <c r="J7" s="208"/>
      <c r="K7" s="208" t="s">
        <v>4</v>
      </c>
      <c r="L7" s="207"/>
      <c r="M7" s="208"/>
      <c r="N7" s="208" t="s">
        <v>6</v>
      </c>
      <c r="O7" s="207"/>
      <c r="P7" s="208"/>
      <c r="Q7" s="726"/>
      <c r="R7" s="726"/>
      <c r="S7" s="251"/>
      <c r="T7" s="250"/>
      <c r="U7" s="728"/>
      <c r="V7" s="261"/>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c r="BG7" s="260"/>
      <c r="BH7" s="260"/>
      <c r="BI7" s="260"/>
      <c r="BJ7" s="260"/>
      <c r="BK7" s="260"/>
      <c r="BL7" s="260"/>
      <c r="BM7" s="260"/>
      <c r="BN7" s="260"/>
      <c r="BO7" s="260"/>
      <c r="BP7" s="260"/>
      <c r="BQ7" s="260"/>
      <c r="BR7" s="260"/>
      <c r="BS7" s="260"/>
      <c r="BT7" s="260"/>
      <c r="BU7" s="260"/>
      <c r="BV7" s="260"/>
      <c r="BW7" s="260"/>
      <c r="BX7" s="260"/>
      <c r="BY7" s="260"/>
      <c r="BZ7" s="260"/>
      <c r="CA7" s="260"/>
      <c r="CB7" s="260"/>
      <c r="CC7" s="260"/>
      <c r="CD7" s="260"/>
      <c r="CE7" s="260"/>
      <c r="CF7" s="260"/>
      <c r="CG7" s="260"/>
      <c r="CH7" s="260"/>
      <c r="CI7" s="260"/>
      <c r="CJ7" s="260"/>
      <c r="CK7" s="260"/>
      <c r="CL7" s="260"/>
      <c r="CM7" s="260"/>
      <c r="CN7" s="260"/>
      <c r="CO7" s="260"/>
      <c r="CP7" s="260"/>
      <c r="CQ7" s="260"/>
      <c r="CR7" s="260"/>
      <c r="CS7" s="260"/>
      <c r="CT7" s="260"/>
      <c r="CU7" s="260"/>
      <c r="CV7" s="260"/>
      <c r="CW7" s="260"/>
      <c r="CX7" s="260"/>
      <c r="CY7" s="260"/>
      <c r="CZ7" s="260"/>
      <c r="DA7" s="260"/>
      <c r="DB7" s="260"/>
      <c r="DC7" s="260"/>
      <c r="DD7" s="260"/>
      <c r="DE7" s="260"/>
      <c r="DF7" s="260"/>
      <c r="DG7" s="260"/>
      <c r="DH7" s="260"/>
      <c r="DI7" s="260"/>
      <c r="DJ7" s="260"/>
      <c r="DK7" s="260"/>
      <c r="DL7" s="260"/>
      <c r="DM7" s="260"/>
      <c r="DN7" s="260"/>
      <c r="DO7" s="260"/>
      <c r="DP7" s="260"/>
      <c r="DQ7" s="260"/>
      <c r="DR7" s="260"/>
      <c r="DS7" s="260"/>
      <c r="DT7" s="260"/>
      <c r="DU7" s="260"/>
      <c r="DV7" s="260"/>
      <c r="DW7" s="260"/>
      <c r="DX7" s="260"/>
      <c r="DY7" s="260"/>
      <c r="DZ7" s="260"/>
      <c r="EA7" s="260"/>
      <c r="EB7" s="260"/>
      <c r="EC7" s="260"/>
      <c r="ED7" s="260"/>
      <c r="EE7" s="260"/>
      <c r="EF7" s="260"/>
      <c r="EG7" s="260"/>
      <c r="EH7" s="260"/>
      <c r="EI7" s="260"/>
      <c r="EJ7" s="260"/>
      <c r="EK7" s="260"/>
      <c r="EL7" s="260"/>
      <c r="EM7" s="260"/>
      <c r="EN7" s="260"/>
      <c r="EO7" s="260"/>
      <c r="EP7" s="260"/>
      <c r="EQ7" s="260"/>
      <c r="ER7" s="260"/>
      <c r="ES7" s="260"/>
      <c r="ET7" s="260"/>
      <c r="EU7" s="260"/>
      <c r="EV7" s="260"/>
      <c r="EW7" s="260"/>
      <c r="EX7" s="260"/>
      <c r="EY7" s="260"/>
      <c r="EZ7" s="260"/>
      <c r="FA7" s="260"/>
      <c r="FB7" s="260"/>
      <c r="FC7" s="260"/>
      <c r="FD7" s="260"/>
      <c r="FE7" s="260"/>
      <c r="FF7" s="260"/>
      <c r="FG7" s="260"/>
      <c r="FH7" s="260"/>
      <c r="FI7" s="260"/>
      <c r="FJ7" s="260"/>
      <c r="FK7" s="260"/>
      <c r="FL7" s="260"/>
      <c r="FM7" s="260"/>
      <c r="FN7" s="260"/>
      <c r="FO7" s="260"/>
      <c r="FP7" s="260"/>
      <c r="FQ7" s="260"/>
      <c r="FR7" s="260"/>
      <c r="FS7" s="260"/>
      <c r="FT7" s="260"/>
      <c r="FU7" s="260"/>
      <c r="FV7" s="260"/>
      <c r="FW7" s="260"/>
      <c r="FX7" s="260"/>
      <c r="FY7" s="260"/>
      <c r="FZ7" s="260"/>
      <c r="GA7" s="260"/>
      <c r="GB7" s="260"/>
      <c r="GC7" s="260"/>
      <c r="GD7" s="260"/>
      <c r="GE7" s="260"/>
      <c r="GF7" s="260"/>
      <c r="GG7" s="260"/>
      <c r="GH7" s="260"/>
      <c r="GI7" s="260"/>
      <c r="GJ7" s="260"/>
      <c r="GK7" s="260"/>
      <c r="GL7" s="260"/>
      <c r="GM7" s="260"/>
      <c r="GN7" s="260"/>
      <c r="GO7" s="260"/>
      <c r="GP7" s="260"/>
      <c r="GQ7" s="260"/>
      <c r="GR7" s="260"/>
      <c r="GS7" s="260"/>
      <c r="GT7" s="260"/>
      <c r="GU7" s="260"/>
      <c r="GV7" s="260"/>
      <c r="GW7" s="260"/>
      <c r="GX7" s="260"/>
      <c r="GY7" s="260"/>
      <c r="GZ7" s="260"/>
      <c r="HA7" s="260"/>
      <c r="HB7" s="260"/>
      <c r="HC7" s="260"/>
      <c r="HD7" s="260"/>
      <c r="HE7" s="260"/>
      <c r="HF7" s="260"/>
      <c r="HG7" s="260"/>
      <c r="HH7" s="260"/>
      <c r="HI7" s="260"/>
      <c r="HJ7" s="260"/>
      <c r="HK7" s="260"/>
      <c r="HL7" s="260"/>
      <c r="HM7" s="260"/>
      <c r="HN7" s="260"/>
      <c r="HO7" s="260"/>
      <c r="HP7" s="260"/>
      <c r="HQ7" s="260"/>
      <c r="HR7" s="260"/>
      <c r="HS7" s="260"/>
      <c r="HT7" s="260"/>
      <c r="HU7" s="260"/>
      <c r="HV7" s="260"/>
      <c r="HW7" s="260"/>
      <c r="HX7" s="260"/>
      <c r="HY7" s="260"/>
      <c r="HZ7" s="260"/>
      <c r="IA7" s="260"/>
      <c r="IB7" s="260"/>
      <c r="IC7" s="260"/>
      <c r="ID7" s="260"/>
      <c r="IE7" s="260"/>
      <c r="IF7" s="260"/>
      <c r="IG7" s="260"/>
      <c r="IH7" s="260"/>
      <c r="II7" s="260"/>
      <c r="IJ7" s="260"/>
      <c r="IK7" s="260"/>
      <c r="IL7" s="260"/>
      <c r="IM7" s="260"/>
      <c r="IN7" s="260"/>
      <c r="IO7" s="260"/>
      <c r="IP7" s="260"/>
      <c r="IQ7" s="260"/>
      <c r="IR7" s="260"/>
      <c r="IS7" s="260"/>
      <c r="IT7" s="260"/>
      <c r="IU7" s="260"/>
      <c r="IV7" s="260"/>
      <c r="IW7" s="260"/>
    </row>
    <row r="8" spans="2:257" s="257" customFormat="1" ht="15.75">
      <c r="B8" s="718"/>
      <c r="C8" s="207"/>
      <c r="D8" s="208"/>
      <c r="E8" s="208"/>
      <c r="F8" s="207"/>
      <c r="G8" s="208"/>
      <c r="H8" s="725"/>
      <c r="I8" s="207"/>
      <c r="J8" s="208"/>
      <c r="K8" s="208"/>
      <c r="L8" s="207"/>
      <c r="M8" s="208"/>
      <c r="N8" s="208"/>
      <c r="O8" s="207"/>
      <c r="P8" s="208"/>
      <c r="Q8" s="276"/>
      <c r="R8" s="277" t="s">
        <v>35</v>
      </c>
      <c r="S8" s="251"/>
      <c r="T8" s="250"/>
      <c r="U8" s="728"/>
      <c r="V8" s="261"/>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0"/>
      <c r="AY8" s="260"/>
      <c r="AZ8" s="260"/>
      <c r="BA8" s="260"/>
      <c r="BB8" s="260"/>
      <c r="BC8" s="260"/>
      <c r="BD8" s="260"/>
      <c r="BE8" s="260"/>
      <c r="BF8" s="260"/>
      <c r="BG8" s="260"/>
      <c r="BH8" s="260"/>
      <c r="BI8" s="260"/>
      <c r="BJ8" s="260"/>
      <c r="BK8" s="260"/>
      <c r="BL8" s="260"/>
      <c r="BM8" s="260"/>
      <c r="BN8" s="260"/>
      <c r="BO8" s="260"/>
      <c r="BP8" s="260"/>
      <c r="BQ8" s="260"/>
      <c r="BR8" s="260"/>
      <c r="BS8" s="260"/>
      <c r="BT8" s="260"/>
      <c r="BU8" s="260"/>
      <c r="BV8" s="260"/>
      <c r="BW8" s="260"/>
      <c r="BX8" s="260"/>
      <c r="BY8" s="260"/>
      <c r="BZ8" s="260"/>
      <c r="CA8" s="260"/>
      <c r="CB8" s="260"/>
      <c r="CC8" s="260"/>
      <c r="CD8" s="260"/>
      <c r="CE8" s="260"/>
      <c r="CF8" s="260"/>
      <c r="CG8" s="260"/>
      <c r="CH8" s="260"/>
      <c r="CI8" s="260"/>
      <c r="CJ8" s="260"/>
      <c r="CK8" s="260"/>
      <c r="CL8" s="260"/>
      <c r="CM8" s="260"/>
      <c r="CN8" s="260"/>
      <c r="CO8" s="260"/>
      <c r="CP8" s="260"/>
      <c r="CQ8" s="260"/>
      <c r="CR8" s="260"/>
      <c r="CS8" s="260"/>
      <c r="CT8" s="260"/>
      <c r="CU8" s="260"/>
      <c r="CV8" s="260"/>
      <c r="CW8" s="260"/>
      <c r="CX8" s="260"/>
      <c r="CY8" s="260"/>
      <c r="CZ8" s="260"/>
      <c r="DA8" s="260"/>
      <c r="DB8" s="260"/>
      <c r="DC8" s="260"/>
      <c r="DD8" s="260"/>
      <c r="DE8" s="260"/>
      <c r="DF8" s="260"/>
      <c r="DG8" s="260"/>
      <c r="DH8" s="260"/>
      <c r="DI8" s="260"/>
      <c r="DJ8" s="260"/>
      <c r="DK8" s="260"/>
      <c r="DL8" s="260"/>
      <c r="DM8" s="260"/>
      <c r="DN8" s="260"/>
      <c r="DO8" s="260"/>
      <c r="DP8" s="260"/>
      <c r="DQ8" s="260"/>
      <c r="DR8" s="260"/>
      <c r="DS8" s="260"/>
      <c r="DT8" s="260"/>
      <c r="DU8" s="260"/>
      <c r="DV8" s="260"/>
      <c r="DW8" s="260"/>
      <c r="DX8" s="260"/>
      <c r="DY8" s="260"/>
      <c r="DZ8" s="260"/>
      <c r="EA8" s="260"/>
      <c r="EB8" s="260"/>
      <c r="EC8" s="260"/>
      <c r="ED8" s="260"/>
      <c r="EE8" s="260"/>
      <c r="EF8" s="260"/>
      <c r="EG8" s="260"/>
      <c r="EH8" s="260"/>
      <c r="EI8" s="260"/>
      <c r="EJ8" s="260"/>
      <c r="EK8" s="260"/>
      <c r="EL8" s="260"/>
      <c r="EM8" s="260"/>
      <c r="EN8" s="260"/>
      <c r="EO8" s="260"/>
      <c r="EP8" s="260"/>
      <c r="EQ8" s="260"/>
      <c r="ER8" s="260"/>
      <c r="ES8" s="260"/>
      <c r="ET8" s="260"/>
      <c r="EU8" s="260"/>
      <c r="EV8" s="260"/>
      <c r="EW8" s="260"/>
      <c r="EX8" s="260"/>
      <c r="EY8" s="260"/>
      <c r="EZ8" s="260"/>
      <c r="FA8" s="260"/>
      <c r="FB8" s="260"/>
      <c r="FC8" s="260"/>
      <c r="FD8" s="260"/>
      <c r="FE8" s="260"/>
      <c r="FF8" s="260"/>
      <c r="FG8" s="260"/>
      <c r="FH8" s="260"/>
      <c r="FI8" s="260"/>
      <c r="FJ8" s="260"/>
      <c r="FK8" s="260"/>
      <c r="FL8" s="260"/>
      <c r="FM8" s="260"/>
      <c r="FN8" s="260"/>
      <c r="FO8" s="260"/>
      <c r="FP8" s="260"/>
      <c r="FQ8" s="260"/>
      <c r="FR8" s="260"/>
      <c r="FS8" s="260"/>
      <c r="FT8" s="260"/>
      <c r="FU8" s="260"/>
      <c r="FV8" s="260"/>
      <c r="FW8" s="260"/>
      <c r="FX8" s="260"/>
      <c r="FY8" s="260"/>
      <c r="FZ8" s="260"/>
      <c r="GA8" s="260"/>
      <c r="GB8" s="260"/>
      <c r="GC8" s="260"/>
      <c r="GD8" s="260"/>
      <c r="GE8" s="260"/>
      <c r="GF8" s="260"/>
      <c r="GG8" s="260"/>
      <c r="GH8" s="260"/>
      <c r="GI8" s="260"/>
      <c r="GJ8" s="260"/>
      <c r="GK8" s="260"/>
      <c r="GL8" s="260"/>
      <c r="GM8" s="260"/>
      <c r="GN8" s="260"/>
      <c r="GO8" s="260"/>
      <c r="GP8" s="260"/>
      <c r="GQ8" s="260"/>
      <c r="GR8" s="260"/>
      <c r="GS8" s="260"/>
      <c r="GT8" s="260"/>
      <c r="GU8" s="260"/>
      <c r="GV8" s="260"/>
      <c r="GW8" s="260"/>
      <c r="GX8" s="260"/>
      <c r="GY8" s="260"/>
      <c r="GZ8" s="260"/>
      <c r="HA8" s="260"/>
      <c r="HB8" s="260"/>
      <c r="HC8" s="260"/>
      <c r="HD8" s="260"/>
      <c r="HE8" s="260"/>
      <c r="HF8" s="260"/>
      <c r="HG8" s="260"/>
      <c r="HH8" s="260"/>
      <c r="HI8" s="260"/>
      <c r="HJ8" s="260"/>
      <c r="HK8" s="260"/>
      <c r="HL8" s="260"/>
      <c r="HM8" s="260"/>
      <c r="HN8" s="260"/>
      <c r="HO8" s="260"/>
      <c r="HP8" s="260"/>
      <c r="HQ8" s="260"/>
      <c r="HR8" s="260"/>
      <c r="HS8" s="260"/>
      <c r="HT8" s="260"/>
      <c r="HU8" s="260"/>
      <c r="HV8" s="260"/>
      <c r="HW8" s="260"/>
      <c r="HX8" s="260"/>
      <c r="HY8" s="260"/>
      <c r="HZ8" s="260"/>
      <c r="IA8" s="260"/>
      <c r="IB8" s="260"/>
      <c r="IC8" s="260"/>
      <c r="ID8" s="260"/>
      <c r="IE8" s="260"/>
      <c r="IF8" s="260"/>
      <c r="IG8" s="260"/>
      <c r="IH8" s="260"/>
      <c r="II8" s="260"/>
      <c r="IJ8" s="260"/>
      <c r="IK8" s="260"/>
      <c r="IL8" s="260"/>
      <c r="IM8" s="260"/>
      <c r="IN8" s="260"/>
      <c r="IO8" s="260"/>
      <c r="IP8" s="260"/>
      <c r="IQ8" s="260"/>
      <c r="IR8" s="260"/>
      <c r="IS8" s="260"/>
      <c r="IT8" s="260"/>
      <c r="IU8" s="260"/>
      <c r="IV8" s="260"/>
      <c r="IW8" s="260"/>
    </row>
    <row r="9" spans="2:257" s="257" customFormat="1" ht="5.0999999999999996" customHeight="1">
      <c r="B9" s="186"/>
      <c r="C9" s="187"/>
      <c r="D9" s="188"/>
      <c r="E9" s="188"/>
      <c r="F9" s="187"/>
      <c r="G9" s="188"/>
      <c r="H9" s="188"/>
      <c r="I9" s="187"/>
      <c r="J9" s="188"/>
      <c r="K9" s="188"/>
      <c r="L9" s="187"/>
      <c r="M9" s="188"/>
      <c r="N9" s="188"/>
      <c r="O9" s="187"/>
      <c r="P9" s="188"/>
      <c r="Q9" s="188"/>
      <c r="R9" s="188"/>
      <c r="S9" s="188"/>
      <c r="T9" s="187"/>
      <c r="U9" s="262"/>
      <c r="V9" s="260"/>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c r="BQ9" s="188"/>
      <c r="BR9" s="188"/>
      <c r="BS9" s="188"/>
      <c r="BT9" s="188"/>
      <c r="BU9" s="188"/>
      <c r="BV9" s="188"/>
      <c r="BW9" s="188"/>
      <c r="BX9" s="188"/>
      <c r="BY9" s="188"/>
      <c r="BZ9" s="188"/>
      <c r="CA9" s="188"/>
      <c r="CB9" s="188"/>
      <c r="CC9" s="188"/>
      <c r="CD9" s="188"/>
      <c r="CE9" s="188"/>
      <c r="CF9" s="188"/>
      <c r="CG9" s="188"/>
      <c r="CH9" s="188"/>
      <c r="CI9" s="188"/>
      <c r="CJ9" s="188"/>
      <c r="CK9" s="188"/>
      <c r="CL9" s="188"/>
      <c r="CM9" s="188"/>
      <c r="CN9" s="188"/>
      <c r="CO9" s="188"/>
      <c r="CP9" s="188"/>
      <c r="CQ9" s="188"/>
      <c r="CR9" s="188"/>
      <c r="CS9" s="188"/>
      <c r="CT9" s="188"/>
      <c r="CU9" s="188"/>
      <c r="CV9" s="188"/>
      <c r="CW9" s="188"/>
      <c r="CX9" s="188"/>
      <c r="CY9" s="188"/>
      <c r="CZ9" s="188"/>
      <c r="DA9" s="188"/>
      <c r="DB9" s="188"/>
      <c r="DC9" s="188"/>
      <c r="DD9" s="188"/>
      <c r="DE9" s="188"/>
      <c r="DF9" s="188"/>
      <c r="DG9" s="188"/>
      <c r="DH9" s="188"/>
      <c r="DI9" s="188"/>
      <c r="DJ9" s="188"/>
      <c r="DK9" s="188"/>
      <c r="DL9" s="188"/>
      <c r="DM9" s="188"/>
      <c r="DN9" s="188"/>
      <c r="DO9" s="188"/>
      <c r="DP9" s="188"/>
      <c r="DQ9" s="188"/>
      <c r="DR9" s="188"/>
      <c r="DS9" s="188"/>
      <c r="DT9" s="188"/>
      <c r="DU9" s="188"/>
      <c r="DV9" s="188"/>
      <c r="DW9" s="188"/>
      <c r="DX9" s="188"/>
      <c r="DY9" s="188"/>
      <c r="DZ9" s="188"/>
      <c r="EA9" s="188"/>
      <c r="EB9" s="188"/>
      <c r="EC9" s="188"/>
      <c r="ED9" s="188"/>
      <c r="EE9" s="188"/>
      <c r="EF9" s="188"/>
      <c r="EG9" s="188"/>
      <c r="EH9" s="188"/>
      <c r="EI9" s="188"/>
      <c r="EJ9" s="188"/>
      <c r="EK9" s="188"/>
      <c r="EL9" s="188"/>
      <c r="EM9" s="188"/>
      <c r="EN9" s="188"/>
      <c r="EO9" s="188"/>
      <c r="EP9" s="188"/>
      <c r="EQ9" s="188"/>
      <c r="ER9" s="188"/>
      <c r="ES9" s="188"/>
      <c r="ET9" s="188"/>
      <c r="EU9" s="188"/>
      <c r="EV9" s="188"/>
      <c r="EW9" s="188"/>
      <c r="EX9" s="188"/>
      <c r="EY9" s="188"/>
      <c r="EZ9" s="188"/>
      <c r="FA9" s="188"/>
      <c r="FB9" s="188"/>
      <c r="FC9" s="188"/>
      <c r="FD9" s="188"/>
      <c r="FE9" s="188"/>
      <c r="FF9" s="188"/>
      <c r="FG9" s="188"/>
      <c r="FH9" s="188"/>
      <c r="FI9" s="188"/>
      <c r="FJ9" s="188"/>
      <c r="FK9" s="188"/>
      <c r="FL9" s="188"/>
      <c r="FM9" s="188"/>
      <c r="FN9" s="188"/>
      <c r="FO9" s="188"/>
      <c r="FP9" s="188"/>
      <c r="FQ9" s="188"/>
      <c r="FR9" s="188"/>
      <c r="FS9" s="188"/>
      <c r="FT9" s="188"/>
      <c r="FU9" s="188"/>
      <c r="FV9" s="188"/>
      <c r="FW9" s="188"/>
      <c r="FX9" s="188"/>
      <c r="FY9" s="188"/>
      <c r="FZ9" s="188"/>
      <c r="GA9" s="188"/>
      <c r="GB9" s="188"/>
      <c r="GC9" s="188"/>
      <c r="GD9" s="188"/>
      <c r="GE9" s="188"/>
      <c r="GF9" s="188"/>
      <c r="GG9" s="188"/>
      <c r="GH9" s="188"/>
      <c r="GI9" s="188"/>
      <c r="GJ9" s="188"/>
      <c r="GK9" s="188"/>
      <c r="GL9" s="188"/>
      <c r="GM9" s="188"/>
      <c r="GN9" s="188"/>
      <c r="GO9" s="188"/>
      <c r="GP9" s="188"/>
      <c r="GQ9" s="188"/>
      <c r="GR9" s="188"/>
      <c r="GS9" s="188"/>
      <c r="GT9" s="188"/>
      <c r="GU9" s="188"/>
      <c r="GV9" s="188"/>
      <c r="GW9" s="188"/>
      <c r="GX9" s="188"/>
      <c r="GY9" s="188"/>
      <c r="GZ9" s="188"/>
      <c r="HA9" s="188"/>
      <c r="HB9" s="188"/>
      <c r="HC9" s="188"/>
      <c r="HD9" s="188"/>
      <c r="HE9" s="188"/>
      <c r="HF9" s="188"/>
      <c r="HG9" s="188"/>
      <c r="HH9" s="188"/>
      <c r="HI9" s="188"/>
      <c r="HJ9" s="188"/>
      <c r="HK9" s="188"/>
      <c r="HL9" s="188"/>
      <c r="HM9" s="188"/>
      <c r="HN9" s="188"/>
      <c r="HO9" s="188"/>
      <c r="HP9" s="188"/>
      <c r="HQ9" s="188"/>
      <c r="HR9" s="188"/>
      <c r="HS9" s="188"/>
      <c r="HT9" s="188"/>
      <c r="HU9" s="188"/>
      <c r="HV9" s="188"/>
      <c r="HW9" s="188"/>
      <c r="HX9" s="188"/>
      <c r="HY9" s="188"/>
      <c r="HZ9" s="188"/>
      <c r="IA9" s="188"/>
      <c r="IB9" s="188"/>
      <c r="IC9" s="188"/>
      <c r="ID9" s="188"/>
      <c r="IE9" s="188"/>
      <c r="IF9" s="188"/>
      <c r="IG9" s="188"/>
      <c r="IH9" s="188"/>
      <c r="II9" s="188"/>
      <c r="IJ9" s="188"/>
      <c r="IK9" s="188"/>
      <c r="IL9" s="188"/>
      <c r="IM9" s="188"/>
      <c r="IN9" s="188"/>
      <c r="IO9" s="188"/>
      <c r="IP9" s="188"/>
      <c r="IQ9" s="188"/>
      <c r="IR9" s="188"/>
      <c r="IS9" s="188"/>
      <c r="IT9" s="188"/>
      <c r="IU9" s="188"/>
      <c r="IV9" s="188"/>
      <c r="IW9" s="188"/>
    </row>
    <row r="10" spans="2:257">
      <c r="B10" s="191"/>
      <c r="C10" s="181"/>
      <c r="F10" s="181"/>
      <c r="I10" s="181"/>
      <c r="L10" s="181"/>
      <c r="O10" s="181"/>
      <c r="S10" s="182"/>
      <c r="T10" s="181"/>
      <c r="U10" s="263"/>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182"/>
      <c r="CY10" s="182"/>
      <c r="CZ10" s="182"/>
      <c r="DA10" s="182"/>
      <c r="DB10" s="182"/>
      <c r="DC10" s="182"/>
      <c r="DD10" s="182"/>
      <c r="DE10" s="182"/>
      <c r="DF10" s="182"/>
      <c r="DG10" s="182"/>
      <c r="DH10" s="182"/>
      <c r="DI10" s="182"/>
      <c r="DJ10" s="182"/>
      <c r="DK10" s="182"/>
      <c r="DL10" s="182"/>
      <c r="DM10" s="182"/>
      <c r="DN10" s="182"/>
      <c r="DO10" s="182"/>
      <c r="DP10" s="182"/>
      <c r="DQ10" s="182"/>
      <c r="DR10" s="182"/>
      <c r="DS10" s="182"/>
      <c r="DT10" s="182"/>
      <c r="DU10" s="182"/>
      <c r="DV10" s="182"/>
      <c r="DW10" s="182"/>
      <c r="DX10" s="182"/>
      <c r="DY10" s="182"/>
      <c r="DZ10" s="182"/>
      <c r="EA10" s="182"/>
      <c r="EB10" s="182"/>
      <c r="EC10" s="182"/>
      <c r="ED10" s="182"/>
      <c r="EE10" s="182"/>
      <c r="EF10" s="182"/>
      <c r="EG10" s="182"/>
      <c r="EH10" s="182"/>
      <c r="EI10" s="182"/>
      <c r="EJ10" s="182"/>
      <c r="EK10" s="182"/>
      <c r="EL10" s="182"/>
      <c r="EM10" s="182"/>
      <c r="EN10" s="182"/>
      <c r="EO10" s="182"/>
      <c r="EP10" s="182"/>
      <c r="EQ10" s="182"/>
      <c r="ER10" s="182"/>
      <c r="ES10" s="182"/>
      <c r="ET10" s="182"/>
      <c r="EU10" s="182"/>
      <c r="EV10" s="182"/>
      <c r="EW10" s="182"/>
      <c r="EX10" s="182"/>
      <c r="EY10" s="182"/>
      <c r="EZ10" s="182"/>
      <c r="FA10" s="182"/>
      <c r="FB10" s="182"/>
      <c r="FC10" s="182"/>
      <c r="FD10" s="182"/>
      <c r="FE10" s="182"/>
      <c r="FF10" s="182"/>
      <c r="FG10" s="182"/>
      <c r="FH10" s="182"/>
      <c r="FI10" s="182"/>
      <c r="FJ10" s="182"/>
      <c r="FK10" s="182"/>
      <c r="FL10" s="182"/>
      <c r="FM10" s="182"/>
      <c r="FN10" s="182"/>
      <c r="FO10" s="182"/>
      <c r="FP10" s="182"/>
      <c r="FQ10" s="182"/>
      <c r="FR10" s="182"/>
      <c r="FS10" s="182"/>
      <c r="FT10" s="182"/>
      <c r="FU10" s="182"/>
      <c r="FV10" s="182"/>
      <c r="FW10" s="182"/>
      <c r="FX10" s="182"/>
      <c r="FY10" s="182"/>
      <c r="FZ10" s="182"/>
      <c r="GA10" s="182"/>
      <c r="GB10" s="182"/>
      <c r="GC10" s="182"/>
      <c r="GD10" s="182"/>
      <c r="GE10" s="182"/>
      <c r="GF10" s="182"/>
      <c r="GG10" s="182"/>
      <c r="GH10" s="182"/>
      <c r="GI10" s="182"/>
      <c r="GJ10" s="182"/>
      <c r="GK10" s="182"/>
      <c r="GL10" s="182"/>
      <c r="GM10" s="182"/>
      <c r="GN10" s="182"/>
      <c r="GO10" s="182"/>
      <c r="GP10" s="182"/>
      <c r="GQ10" s="182"/>
      <c r="GR10" s="182"/>
      <c r="GS10" s="182"/>
      <c r="GT10" s="182"/>
      <c r="GU10" s="182"/>
      <c r="GV10" s="182"/>
      <c r="GW10" s="182"/>
      <c r="GX10" s="182"/>
      <c r="GY10" s="182"/>
      <c r="GZ10" s="182"/>
      <c r="HA10" s="182"/>
      <c r="HB10" s="182"/>
      <c r="HC10" s="182"/>
      <c r="HD10" s="182"/>
      <c r="HE10" s="182"/>
      <c r="HF10" s="182"/>
      <c r="HG10" s="182"/>
      <c r="HH10" s="182"/>
      <c r="HI10" s="182"/>
      <c r="HJ10" s="182"/>
      <c r="HK10" s="182"/>
      <c r="HL10" s="182"/>
      <c r="HM10" s="182"/>
      <c r="HN10" s="182"/>
      <c r="HO10" s="182"/>
      <c r="HP10" s="182"/>
      <c r="HQ10" s="182"/>
      <c r="HR10" s="182"/>
      <c r="HS10" s="182"/>
      <c r="HT10" s="182"/>
      <c r="HU10" s="182"/>
      <c r="HV10" s="182"/>
      <c r="HW10" s="182"/>
      <c r="HX10" s="182"/>
      <c r="HY10" s="182"/>
      <c r="HZ10" s="182"/>
      <c r="IA10" s="182"/>
      <c r="IB10" s="182"/>
      <c r="IC10" s="182"/>
      <c r="ID10" s="182"/>
      <c r="IE10" s="182"/>
      <c r="IF10" s="182"/>
      <c r="IG10" s="182"/>
      <c r="IH10" s="182"/>
      <c r="II10" s="182"/>
      <c r="IJ10" s="182"/>
      <c r="IK10" s="182"/>
      <c r="IL10" s="182"/>
      <c r="IM10" s="182"/>
      <c r="IN10" s="182"/>
      <c r="IO10" s="182"/>
      <c r="IP10" s="182"/>
      <c r="IQ10" s="182"/>
      <c r="IR10" s="182"/>
      <c r="IS10" s="182"/>
      <c r="IT10" s="182"/>
      <c r="IU10" s="182"/>
      <c r="IV10" s="182"/>
      <c r="IW10" s="194"/>
    </row>
    <row r="11" spans="2:257" s="196" customFormat="1" ht="20.100000000000001" customHeight="1">
      <c r="B11" s="252">
        <v>1</v>
      </c>
      <c r="C11" s="228"/>
      <c r="D11" s="229"/>
      <c r="E11" s="238"/>
      <c r="F11" s="230"/>
      <c r="G11" s="231"/>
      <c r="H11" s="239"/>
      <c r="I11" s="232"/>
      <c r="J11" s="233"/>
      <c r="K11" s="240"/>
      <c r="L11" s="234"/>
      <c r="M11" s="235"/>
      <c r="N11" s="240"/>
      <c r="O11" s="232"/>
      <c r="P11" s="233"/>
      <c r="Q11" s="273">
        <f t="shared" ref="Q11:Q41" si="0">+R11</f>
        <v>0</v>
      </c>
      <c r="R11" s="274">
        <f t="shared" ref="R11:R41" si="1">+N11-K11</f>
        <v>0</v>
      </c>
      <c r="S11" s="233"/>
      <c r="T11" s="232"/>
      <c r="U11" s="275">
        <f>IF(+Q11&gt;0.33334,14,0)</f>
        <v>0</v>
      </c>
      <c r="V11" s="272"/>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c r="CF11" s="198"/>
      <c r="CG11" s="198"/>
      <c r="CH11" s="198"/>
      <c r="CI11" s="198"/>
      <c r="CJ11" s="198"/>
      <c r="CK11" s="198"/>
      <c r="CL11" s="198"/>
      <c r="CM11" s="198"/>
      <c r="CN11" s="198"/>
      <c r="CO11" s="198"/>
      <c r="CP11" s="198"/>
      <c r="CQ11" s="198"/>
      <c r="CR11" s="198"/>
      <c r="CS11" s="198"/>
      <c r="CT11" s="198"/>
      <c r="CU11" s="198"/>
      <c r="CV11" s="198"/>
      <c r="CW11" s="198"/>
      <c r="CX11" s="198"/>
      <c r="CY11" s="198"/>
      <c r="CZ11" s="198"/>
      <c r="DA11" s="198"/>
      <c r="DB11" s="198"/>
      <c r="DC11" s="198"/>
      <c r="DD11" s="198"/>
      <c r="DE11" s="198"/>
      <c r="DF11" s="198"/>
      <c r="DG11" s="198"/>
      <c r="DH11" s="198"/>
      <c r="DI11" s="198"/>
      <c r="DJ11" s="198"/>
      <c r="DK11" s="198"/>
      <c r="DL11" s="198"/>
      <c r="DM11" s="198"/>
      <c r="DN11" s="198"/>
      <c r="DO11" s="198"/>
      <c r="DP11" s="198"/>
      <c r="DQ11" s="198"/>
      <c r="DR11" s="198"/>
      <c r="DS11" s="198"/>
      <c r="DT11" s="198"/>
      <c r="DU11" s="198"/>
      <c r="DV11" s="198"/>
      <c r="DW11" s="198"/>
      <c r="DX11" s="198"/>
      <c r="DY11" s="198"/>
      <c r="DZ11" s="198"/>
      <c r="EA11" s="198"/>
      <c r="EB11" s="198"/>
      <c r="EC11" s="198"/>
      <c r="ED11" s="198"/>
      <c r="EE11" s="198"/>
      <c r="EF11" s="198"/>
      <c r="EG11" s="198"/>
      <c r="EH11" s="198"/>
      <c r="EI11" s="198"/>
      <c r="EJ11" s="198"/>
      <c r="EK11" s="198"/>
      <c r="EL11" s="198"/>
      <c r="EM11" s="198"/>
      <c r="EN11" s="198"/>
      <c r="EO11" s="198"/>
      <c r="EP11" s="198"/>
      <c r="EQ11" s="198"/>
      <c r="ER11" s="198"/>
      <c r="ES11" s="198"/>
      <c r="ET11" s="198"/>
      <c r="EU11" s="198"/>
      <c r="EV11" s="198"/>
      <c r="EW11" s="198"/>
      <c r="EX11" s="198"/>
      <c r="EY11" s="198"/>
      <c r="EZ11" s="198"/>
      <c r="FA11" s="198"/>
      <c r="FB11" s="198"/>
      <c r="FC11" s="198"/>
      <c r="FD11" s="198"/>
      <c r="FE11" s="198"/>
      <c r="FF11" s="198"/>
      <c r="FG11" s="198"/>
      <c r="FH11" s="198"/>
      <c r="FI11" s="198"/>
      <c r="FJ11" s="198"/>
      <c r="FK11" s="198"/>
      <c r="FL11" s="198"/>
      <c r="FM11" s="198"/>
      <c r="FN11" s="198"/>
      <c r="FO11" s="198"/>
      <c r="FP11" s="198"/>
      <c r="FQ11" s="198"/>
      <c r="FR11" s="198"/>
      <c r="FS11" s="198"/>
      <c r="FT11" s="198"/>
      <c r="FU11" s="198"/>
      <c r="FV11" s="198"/>
      <c r="FW11" s="198"/>
      <c r="FX11" s="198"/>
      <c r="FY11" s="198"/>
      <c r="FZ11" s="198"/>
      <c r="GA11" s="198"/>
      <c r="GB11" s="198"/>
      <c r="GC11" s="198"/>
      <c r="GD11" s="198"/>
      <c r="GE11" s="198"/>
      <c r="GF11" s="198"/>
      <c r="GG11" s="198"/>
      <c r="GH11" s="198"/>
      <c r="GI11" s="198"/>
      <c r="GJ11" s="198"/>
      <c r="GK11" s="198"/>
      <c r="GL11" s="198"/>
      <c r="GM11" s="198"/>
      <c r="GN11" s="198"/>
      <c r="GO11" s="198"/>
      <c r="GP11" s="198"/>
      <c r="GQ11" s="198"/>
      <c r="GR11" s="198"/>
      <c r="GS11" s="198"/>
      <c r="GT11" s="198"/>
      <c r="GU11" s="198"/>
      <c r="GV11" s="198"/>
      <c r="GW11" s="198"/>
      <c r="GX11" s="198"/>
      <c r="GY11" s="198"/>
      <c r="GZ11" s="198"/>
      <c r="HA11" s="198"/>
      <c r="HB11" s="198"/>
      <c r="HC11" s="198"/>
      <c r="HD11" s="198"/>
      <c r="HE11" s="198"/>
      <c r="HF11" s="198"/>
      <c r="HG11" s="198"/>
      <c r="HH11" s="198"/>
      <c r="HI11" s="198"/>
      <c r="HJ11" s="198"/>
      <c r="HK11" s="198"/>
      <c r="HL11" s="198"/>
      <c r="HM11" s="198"/>
      <c r="HN11" s="198"/>
      <c r="HO11" s="198"/>
      <c r="HP11" s="198"/>
      <c r="HQ11" s="198"/>
      <c r="HR11" s="198"/>
      <c r="HS11" s="198"/>
      <c r="HT11" s="198"/>
      <c r="HU11" s="198"/>
      <c r="HV11" s="198"/>
      <c r="HW11" s="198"/>
      <c r="HX11" s="198"/>
      <c r="HY11" s="198"/>
      <c r="HZ11" s="198"/>
      <c r="IA11" s="198"/>
      <c r="IB11" s="198"/>
      <c r="IC11" s="198"/>
      <c r="ID11" s="198"/>
      <c r="IE11" s="198"/>
      <c r="IF11" s="198"/>
      <c r="IG11" s="198"/>
      <c r="IH11" s="198"/>
      <c r="II11" s="198"/>
      <c r="IJ11" s="198"/>
      <c r="IK11" s="198"/>
      <c r="IL11" s="198"/>
      <c r="IM11" s="198"/>
      <c r="IN11" s="198"/>
      <c r="IO11" s="198"/>
      <c r="IP11" s="198"/>
      <c r="IQ11" s="198"/>
      <c r="IR11" s="198"/>
      <c r="IS11" s="198"/>
      <c r="IT11" s="198"/>
      <c r="IU11" s="198"/>
      <c r="IV11" s="198"/>
      <c r="IW11" s="198"/>
    </row>
    <row r="12" spans="2:257" s="196" customFormat="1" ht="20.100000000000001" customHeight="1">
      <c r="B12" s="252">
        <f t="shared" ref="B12:B41" si="2">+B11+1</f>
        <v>2</v>
      </c>
      <c r="C12" s="228"/>
      <c r="D12" s="229"/>
      <c r="E12" s="238"/>
      <c r="F12" s="230"/>
      <c r="G12" s="231"/>
      <c r="H12" s="239"/>
      <c r="I12" s="232"/>
      <c r="J12" s="233"/>
      <c r="K12" s="240"/>
      <c r="L12" s="234"/>
      <c r="M12" s="235"/>
      <c r="N12" s="240"/>
      <c r="O12" s="232"/>
      <c r="P12" s="233"/>
      <c r="Q12" s="273">
        <f t="shared" si="0"/>
        <v>0</v>
      </c>
      <c r="R12" s="274">
        <f t="shared" si="1"/>
        <v>0</v>
      </c>
      <c r="S12" s="233"/>
      <c r="T12" s="232"/>
      <c r="U12" s="275">
        <f t="shared" ref="U12:U30" si="3">IF(+Q12&gt;0.33334,14,0)</f>
        <v>0</v>
      </c>
      <c r="V12" s="272"/>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c r="CG12" s="198"/>
      <c r="CH12" s="198"/>
      <c r="CI12" s="198"/>
      <c r="CJ12" s="198"/>
      <c r="CK12" s="198"/>
      <c r="CL12" s="198"/>
      <c r="CM12" s="198"/>
      <c r="CN12" s="198"/>
      <c r="CO12" s="198"/>
      <c r="CP12" s="198"/>
      <c r="CQ12" s="198"/>
      <c r="CR12" s="198"/>
      <c r="CS12" s="198"/>
      <c r="CT12" s="198"/>
      <c r="CU12" s="198"/>
      <c r="CV12" s="198"/>
      <c r="CW12" s="198"/>
      <c r="CX12" s="198"/>
      <c r="CY12" s="198"/>
      <c r="CZ12" s="198"/>
      <c r="DA12" s="198"/>
      <c r="DB12" s="198"/>
      <c r="DC12" s="198"/>
      <c r="DD12" s="198"/>
      <c r="DE12" s="198"/>
      <c r="DF12" s="198"/>
      <c r="DG12" s="198"/>
      <c r="DH12" s="198"/>
      <c r="DI12" s="198"/>
      <c r="DJ12" s="198"/>
      <c r="DK12" s="198"/>
      <c r="DL12" s="198"/>
      <c r="DM12" s="198"/>
      <c r="DN12" s="198"/>
      <c r="DO12" s="198"/>
      <c r="DP12" s="198"/>
      <c r="DQ12" s="198"/>
      <c r="DR12" s="198"/>
      <c r="DS12" s="198"/>
      <c r="DT12" s="198"/>
      <c r="DU12" s="198"/>
      <c r="DV12" s="198"/>
      <c r="DW12" s="198"/>
      <c r="DX12" s="198"/>
      <c r="DY12" s="198"/>
      <c r="DZ12" s="198"/>
      <c r="EA12" s="198"/>
      <c r="EB12" s="198"/>
      <c r="EC12" s="198"/>
      <c r="ED12" s="198"/>
      <c r="EE12" s="198"/>
      <c r="EF12" s="198"/>
      <c r="EG12" s="198"/>
      <c r="EH12" s="198"/>
      <c r="EI12" s="198"/>
      <c r="EJ12" s="198"/>
      <c r="EK12" s="198"/>
      <c r="EL12" s="198"/>
      <c r="EM12" s="198"/>
      <c r="EN12" s="198"/>
      <c r="EO12" s="198"/>
      <c r="EP12" s="198"/>
      <c r="EQ12" s="198"/>
      <c r="ER12" s="198"/>
      <c r="ES12" s="198"/>
      <c r="ET12" s="198"/>
      <c r="EU12" s="198"/>
      <c r="EV12" s="198"/>
      <c r="EW12" s="198"/>
      <c r="EX12" s="198"/>
      <c r="EY12" s="198"/>
      <c r="EZ12" s="198"/>
      <c r="FA12" s="198"/>
      <c r="FB12" s="198"/>
      <c r="FC12" s="198"/>
      <c r="FD12" s="198"/>
      <c r="FE12" s="198"/>
      <c r="FF12" s="198"/>
      <c r="FG12" s="198"/>
      <c r="FH12" s="198"/>
      <c r="FI12" s="198"/>
      <c r="FJ12" s="198"/>
      <c r="FK12" s="198"/>
      <c r="FL12" s="198"/>
      <c r="FM12" s="198"/>
      <c r="FN12" s="198"/>
      <c r="FO12" s="198"/>
      <c r="FP12" s="198"/>
      <c r="FQ12" s="198"/>
      <c r="FR12" s="198"/>
      <c r="FS12" s="198"/>
      <c r="FT12" s="198"/>
      <c r="FU12" s="198"/>
      <c r="FV12" s="198"/>
      <c r="FW12" s="198"/>
      <c r="FX12" s="198"/>
      <c r="FY12" s="198"/>
      <c r="FZ12" s="198"/>
      <c r="GA12" s="198"/>
      <c r="GB12" s="198"/>
      <c r="GC12" s="198"/>
      <c r="GD12" s="198"/>
      <c r="GE12" s="198"/>
      <c r="GF12" s="198"/>
      <c r="GG12" s="198"/>
      <c r="GH12" s="198"/>
      <c r="GI12" s="198"/>
      <c r="GJ12" s="198"/>
      <c r="GK12" s="198"/>
      <c r="GL12" s="198"/>
      <c r="GM12" s="198"/>
      <c r="GN12" s="198"/>
      <c r="GO12" s="198"/>
      <c r="GP12" s="198"/>
      <c r="GQ12" s="198"/>
      <c r="GR12" s="198"/>
      <c r="GS12" s="198"/>
      <c r="GT12" s="198"/>
      <c r="GU12" s="198"/>
      <c r="GV12" s="198"/>
      <c r="GW12" s="198"/>
      <c r="GX12" s="198"/>
      <c r="GY12" s="198"/>
      <c r="GZ12" s="198"/>
      <c r="HA12" s="198"/>
      <c r="HB12" s="198"/>
      <c r="HC12" s="198"/>
      <c r="HD12" s="198"/>
      <c r="HE12" s="198"/>
      <c r="HF12" s="198"/>
      <c r="HG12" s="198"/>
      <c r="HH12" s="198"/>
      <c r="HI12" s="198"/>
      <c r="HJ12" s="198"/>
      <c r="HK12" s="198"/>
      <c r="HL12" s="198"/>
      <c r="HM12" s="198"/>
      <c r="HN12" s="198"/>
      <c r="HO12" s="198"/>
      <c r="HP12" s="198"/>
      <c r="HQ12" s="198"/>
      <c r="HR12" s="198"/>
      <c r="HS12" s="198"/>
      <c r="HT12" s="198"/>
      <c r="HU12" s="198"/>
      <c r="HV12" s="198"/>
      <c r="HW12" s="198"/>
      <c r="HX12" s="198"/>
      <c r="HY12" s="198"/>
      <c r="HZ12" s="198"/>
      <c r="IA12" s="198"/>
      <c r="IB12" s="198"/>
      <c r="IC12" s="198"/>
      <c r="ID12" s="198"/>
      <c r="IE12" s="198"/>
      <c r="IF12" s="198"/>
      <c r="IG12" s="198"/>
      <c r="IH12" s="198"/>
      <c r="II12" s="198"/>
      <c r="IJ12" s="198"/>
      <c r="IK12" s="198"/>
      <c r="IL12" s="198"/>
      <c r="IM12" s="198"/>
      <c r="IN12" s="198"/>
      <c r="IO12" s="198"/>
      <c r="IP12" s="198"/>
      <c r="IQ12" s="198"/>
      <c r="IR12" s="198"/>
      <c r="IS12" s="198"/>
      <c r="IT12" s="198"/>
      <c r="IU12" s="198"/>
      <c r="IV12" s="198"/>
      <c r="IW12" s="198"/>
    </row>
    <row r="13" spans="2:257" s="196" customFormat="1" ht="20.100000000000001" customHeight="1">
      <c r="B13" s="252">
        <f t="shared" si="2"/>
        <v>3</v>
      </c>
      <c r="C13" s="228"/>
      <c r="D13" s="229"/>
      <c r="E13" s="238"/>
      <c r="F13" s="230"/>
      <c r="G13" s="231"/>
      <c r="H13" s="239"/>
      <c r="I13" s="232"/>
      <c r="J13" s="233"/>
      <c r="K13" s="240"/>
      <c r="L13" s="234"/>
      <c r="M13" s="235"/>
      <c r="N13" s="240"/>
      <c r="O13" s="232"/>
      <c r="P13" s="233"/>
      <c r="Q13" s="273">
        <f t="shared" si="0"/>
        <v>0</v>
      </c>
      <c r="R13" s="274">
        <f t="shared" si="1"/>
        <v>0</v>
      </c>
      <c r="S13" s="233"/>
      <c r="T13" s="232"/>
      <c r="U13" s="275">
        <f t="shared" si="3"/>
        <v>0</v>
      </c>
      <c r="V13" s="272"/>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198"/>
      <c r="CI13" s="198"/>
      <c r="CJ13" s="198"/>
      <c r="CK13" s="198"/>
      <c r="CL13" s="198"/>
      <c r="CM13" s="198"/>
      <c r="CN13" s="198"/>
      <c r="CO13" s="198"/>
      <c r="CP13" s="198"/>
      <c r="CQ13" s="198"/>
      <c r="CR13" s="198"/>
      <c r="CS13" s="198"/>
      <c r="CT13" s="198"/>
      <c r="CU13" s="198"/>
      <c r="CV13" s="198"/>
      <c r="CW13" s="198"/>
      <c r="CX13" s="198"/>
      <c r="CY13" s="198"/>
      <c r="CZ13" s="198"/>
      <c r="DA13" s="198"/>
      <c r="DB13" s="198"/>
      <c r="DC13" s="198"/>
      <c r="DD13" s="198"/>
      <c r="DE13" s="198"/>
      <c r="DF13" s="198"/>
      <c r="DG13" s="198"/>
      <c r="DH13" s="198"/>
      <c r="DI13" s="198"/>
      <c r="DJ13" s="198"/>
      <c r="DK13" s="198"/>
      <c r="DL13" s="198"/>
      <c r="DM13" s="198"/>
      <c r="DN13" s="198"/>
      <c r="DO13" s="198"/>
      <c r="DP13" s="198"/>
      <c r="DQ13" s="198"/>
      <c r="DR13" s="198"/>
      <c r="DS13" s="198"/>
      <c r="DT13" s="198"/>
      <c r="DU13" s="198"/>
      <c r="DV13" s="198"/>
      <c r="DW13" s="198"/>
      <c r="DX13" s="198"/>
      <c r="DY13" s="198"/>
      <c r="DZ13" s="198"/>
      <c r="EA13" s="198"/>
      <c r="EB13" s="198"/>
      <c r="EC13" s="198"/>
      <c r="ED13" s="198"/>
      <c r="EE13" s="198"/>
      <c r="EF13" s="198"/>
      <c r="EG13" s="198"/>
      <c r="EH13" s="198"/>
      <c r="EI13" s="198"/>
      <c r="EJ13" s="198"/>
      <c r="EK13" s="198"/>
      <c r="EL13" s="198"/>
      <c r="EM13" s="198"/>
      <c r="EN13" s="198"/>
      <c r="EO13" s="198"/>
      <c r="EP13" s="198"/>
      <c r="EQ13" s="198"/>
      <c r="ER13" s="198"/>
      <c r="ES13" s="198"/>
      <c r="ET13" s="198"/>
      <c r="EU13" s="198"/>
      <c r="EV13" s="198"/>
      <c r="EW13" s="198"/>
      <c r="EX13" s="198"/>
      <c r="EY13" s="198"/>
      <c r="EZ13" s="198"/>
      <c r="FA13" s="198"/>
      <c r="FB13" s="198"/>
      <c r="FC13" s="198"/>
      <c r="FD13" s="198"/>
      <c r="FE13" s="198"/>
      <c r="FF13" s="198"/>
      <c r="FG13" s="198"/>
      <c r="FH13" s="198"/>
      <c r="FI13" s="198"/>
      <c r="FJ13" s="198"/>
      <c r="FK13" s="198"/>
      <c r="FL13" s="198"/>
      <c r="FM13" s="198"/>
      <c r="FN13" s="198"/>
      <c r="FO13" s="198"/>
      <c r="FP13" s="198"/>
      <c r="FQ13" s="198"/>
      <c r="FR13" s="198"/>
      <c r="FS13" s="198"/>
      <c r="FT13" s="198"/>
      <c r="FU13" s="198"/>
      <c r="FV13" s="198"/>
      <c r="FW13" s="198"/>
      <c r="FX13" s="198"/>
      <c r="FY13" s="198"/>
      <c r="FZ13" s="198"/>
      <c r="GA13" s="198"/>
      <c r="GB13" s="198"/>
      <c r="GC13" s="198"/>
      <c r="GD13" s="198"/>
      <c r="GE13" s="198"/>
      <c r="GF13" s="198"/>
      <c r="GG13" s="198"/>
      <c r="GH13" s="198"/>
      <c r="GI13" s="198"/>
      <c r="GJ13" s="198"/>
      <c r="GK13" s="198"/>
      <c r="GL13" s="198"/>
      <c r="GM13" s="198"/>
      <c r="GN13" s="198"/>
      <c r="GO13" s="198"/>
      <c r="GP13" s="198"/>
      <c r="GQ13" s="198"/>
      <c r="GR13" s="198"/>
      <c r="GS13" s="198"/>
      <c r="GT13" s="198"/>
      <c r="GU13" s="198"/>
      <c r="GV13" s="198"/>
      <c r="GW13" s="198"/>
      <c r="GX13" s="198"/>
      <c r="GY13" s="198"/>
      <c r="GZ13" s="198"/>
      <c r="HA13" s="198"/>
      <c r="HB13" s="198"/>
      <c r="HC13" s="198"/>
      <c r="HD13" s="198"/>
      <c r="HE13" s="198"/>
      <c r="HF13" s="198"/>
      <c r="HG13" s="198"/>
      <c r="HH13" s="198"/>
      <c r="HI13" s="198"/>
      <c r="HJ13" s="198"/>
      <c r="HK13" s="198"/>
      <c r="HL13" s="198"/>
      <c r="HM13" s="198"/>
      <c r="HN13" s="198"/>
      <c r="HO13" s="198"/>
      <c r="HP13" s="198"/>
      <c r="HQ13" s="198"/>
      <c r="HR13" s="198"/>
      <c r="HS13" s="198"/>
      <c r="HT13" s="198"/>
      <c r="HU13" s="198"/>
      <c r="HV13" s="198"/>
      <c r="HW13" s="198"/>
      <c r="HX13" s="198"/>
      <c r="HY13" s="198"/>
      <c r="HZ13" s="198"/>
      <c r="IA13" s="198"/>
      <c r="IB13" s="198"/>
      <c r="IC13" s="198"/>
      <c r="ID13" s="198"/>
      <c r="IE13" s="198"/>
      <c r="IF13" s="198"/>
      <c r="IG13" s="198"/>
      <c r="IH13" s="198"/>
      <c r="II13" s="198"/>
      <c r="IJ13" s="198"/>
      <c r="IK13" s="198"/>
      <c r="IL13" s="198"/>
      <c r="IM13" s="198"/>
      <c r="IN13" s="198"/>
      <c r="IO13" s="198"/>
      <c r="IP13" s="198"/>
      <c r="IQ13" s="198"/>
      <c r="IR13" s="198"/>
      <c r="IS13" s="198"/>
      <c r="IT13" s="198"/>
      <c r="IU13" s="198"/>
      <c r="IV13" s="198"/>
      <c r="IW13" s="198"/>
    </row>
    <row r="14" spans="2:257" s="196" customFormat="1" ht="20.100000000000001" customHeight="1">
      <c r="B14" s="252">
        <f t="shared" si="2"/>
        <v>4</v>
      </c>
      <c r="C14" s="228"/>
      <c r="D14" s="229"/>
      <c r="E14" s="238"/>
      <c r="F14" s="230"/>
      <c r="G14" s="231"/>
      <c r="H14" s="239"/>
      <c r="I14" s="232"/>
      <c r="J14" s="233"/>
      <c r="K14" s="240"/>
      <c r="L14" s="234"/>
      <c r="M14" s="235"/>
      <c r="N14" s="240"/>
      <c r="O14" s="232"/>
      <c r="P14" s="233"/>
      <c r="Q14" s="273">
        <f t="shared" si="0"/>
        <v>0</v>
      </c>
      <c r="R14" s="274">
        <f t="shared" si="1"/>
        <v>0</v>
      </c>
      <c r="S14" s="233"/>
      <c r="T14" s="232"/>
      <c r="U14" s="275">
        <f t="shared" si="3"/>
        <v>0</v>
      </c>
      <c r="V14" s="272"/>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8"/>
      <c r="CC14" s="198"/>
      <c r="CD14" s="198"/>
      <c r="CE14" s="198"/>
      <c r="CF14" s="198"/>
      <c r="CG14" s="198"/>
      <c r="CH14" s="198"/>
      <c r="CI14" s="198"/>
      <c r="CJ14" s="198"/>
      <c r="CK14" s="198"/>
      <c r="CL14" s="198"/>
      <c r="CM14" s="198"/>
      <c r="CN14" s="198"/>
      <c r="CO14" s="198"/>
      <c r="CP14" s="198"/>
      <c r="CQ14" s="198"/>
      <c r="CR14" s="198"/>
      <c r="CS14" s="198"/>
      <c r="CT14" s="198"/>
      <c r="CU14" s="198"/>
      <c r="CV14" s="198"/>
      <c r="CW14" s="198"/>
      <c r="CX14" s="198"/>
      <c r="CY14" s="198"/>
      <c r="CZ14" s="198"/>
      <c r="DA14" s="198"/>
      <c r="DB14" s="198"/>
      <c r="DC14" s="198"/>
      <c r="DD14" s="198"/>
      <c r="DE14" s="198"/>
      <c r="DF14" s="198"/>
      <c r="DG14" s="198"/>
      <c r="DH14" s="198"/>
      <c r="DI14" s="198"/>
      <c r="DJ14" s="198"/>
      <c r="DK14" s="198"/>
      <c r="DL14" s="198"/>
      <c r="DM14" s="198"/>
      <c r="DN14" s="198"/>
      <c r="DO14" s="198"/>
      <c r="DP14" s="198"/>
      <c r="DQ14" s="198"/>
      <c r="DR14" s="198"/>
      <c r="DS14" s="198"/>
      <c r="DT14" s="198"/>
      <c r="DU14" s="198"/>
      <c r="DV14" s="198"/>
      <c r="DW14" s="198"/>
      <c r="DX14" s="198"/>
      <c r="DY14" s="198"/>
      <c r="DZ14" s="198"/>
      <c r="EA14" s="198"/>
      <c r="EB14" s="198"/>
      <c r="EC14" s="198"/>
      <c r="ED14" s="198"/>
      <c r="EE14" s="198"/>
      <c r="EF14" s="198"/>
      <c r="EG14" s="198"/>
      <c r="EH14" s="198"/>
      <c r="EI14" s="198"/>
      <c r="EJ14" s="198"/>
      <c r="EK14" s="198"/>
      <c r="EL14" s="198"/>
      <c r="EM14" s="198"/>
      <c r="EN14" s="198"/>
      <c r="EO14" s="198"/>
      <c r="EP14" s="198"/>
      <c r="EQ14" s="198"/>
      <c r="ER14" s="198"/>
      <c r="ES14" s="198"/>
      <c r="ET14" s="198"/>
      <c r="EU14" s="198"/>
      <c r="EV14" s="198"/>
      <c r="EW14" s="198"/>
      <c r="EX14" s="198"/>
      <c r="EY14" s="198"/>
      <c r="EZ14" s="198"/>
      <c r="FA14" s="198"/>
      <c r="FB14" s="198"/>
      <c r="FC14" s="198"/>
      <c r="FD14" s="198"/>
      <c r="FE14" s="198"/>
      <c r="FF14" s="198"/>
      <c r="FG14" s="198"/>
      <c r="FH14" s="198"/>
      <c r="FI14" s="198"/>
      <c r="FJ14" s="198"/>
      <c r="FK14" s="198"/>
      <c r="FL14" s="198"/>
      <c r="FM14" s="198"/>
      <c r="FN14" s="198"/>
      <c r="FO14" s="198"/>
      <c r="FP14" s="198"/>
      <c r="FQ14" s="198"/>
      <c r="FR14" s="198"/>
      <c r="FS14" s="198"/>
      <c r="FT14" s="198"/>
      <c r="FU14" s="198"/>
      <c r="FV14" s="198"/>
      <c r="FW14" s="198"/>
      <c r="FX14" s="198"/>
      <c r="FY14" s="198"/>
      <c r="FZ14" s="198"/>
      <c r="GA14" s="198"/>
      <c r="GB14" s="198"/>
      <c r="GC14" s="198"/>
      <c r="GD14" s="198"/>
      <c r="GE14" s="198"/>
      <c r="GF14" s="198"/>
      <c r="GG14" s="198"/>
      <c r="GH14" s="198"/>
      <c r="GI14" s="198"/>
      <c r="GJ14" s="198"/>
      <c r="GK14" s="198"/>
      <c r="GL14" s="198"/>
      <c r="GM14" s="198"/>
      <c r="GN14" s="198"/>
      <c r="GO14" s="198"/>
      <c r="GP14" s="198"/>
      <c r="GQ14" s="198"/>
      <c r="GR14" s="198"/>
      <c r="GS14" s="198"/>
      <c r="GT14" s="198"/>
      <c r="GU14" s="198"/>
      <c r="GV14" s="198"/>
      <c r="GW14" s="198"/>
      <c r="GX14" s="198"/>
      <c r="GY14" s="198"/>
      <c r="GZ14" s="198"/>
      <c r="HA14" s="198"/>
      <c r="HB14" s="198"/>
      <c r="HC14" s="198"/>
      <c r="HD14" s="198"/>
      <c r="HE14" s="198"/>
      <c r="HF14" s="198"/>
      <c r="HG14" s="198"/>
      <c r="HH14" s="198"/>
      <c r="HI14" s="198"/>
      <c r="HJ14" s="198"/>
      <c r="HK14" s="198"/>
      <c r="HL14" s="198"/>
      <c r="HM14" s="198"/>
      <c r="HN14" s="198"/>
      <c r="HO14" s="198"/>
      <c r="HP14" s="198"/>
      <c r="HQ14" s="198"/>
      <c r="HR14" s="198"/>
      <c r="HS14" s="198"/>
      <c r="HT14" s="198"/>
      <c r="HU14" s="198"/>
      <c r="HV14" s="198"/>
      <c r="HW14" s="198"/>
      <c r="HX14" s="198"/>
      <c r="HY14" s="198"/>
      <c r="HZ14" s="198"/>
      <c r="IA14" s="198"/>
      <c r="IB14" s="198"/>
      <c r="IC14" s="198"/>
      <c r="ID14" s="198"/>
      <c r="IE14" s="198"/>
      <c r="IF14" s="198"/>
      <c r="IG14" s="198"/>
      <c r="IH14" s="198"/>
      <c r="II14" s="198"/>
      <c r="IJ14" s="198"/>
      <c r="IK14" s="198"/>
      <c r="IL14" s="198"/>
      <c r="IM14" s="198"/>
      <c r="IN14" s="198"/>
      <c r="IO14" s="198"/>
      <c r="IP14" s="198"/>
      <c r="IQ14" s="198"/>
      <c r="IR14" s="198"/>
      <c r="IS14" s="198"/>
      <c r="IT14" s="198"/>
      <c r="IU14" s="198"/>
      <c r="IV14" s="198"/>
      <c r="IW14" s="198"/>
    </row>
    <row r="15" spans="2:257" s="196" customFormat="1" ht="20.100000000000001" customHeight="1">
      <c r="B15" s="252">
        <f t="shared" si="2"/>
        <v>5</v>
      </c>
      <c r="C15" s="228"/>
      <c r="D15" s="229"/>
      <c r="E15" s="238"/>
      <c r="F15" s="230"/>
      <c r="G15" s="231"/>
      <c r="H15" s="239"/>
      <c r="I15" s="232"/>
      <c r="J15" s="233"/>
      <c r="K15" s="240"/>
      <c r="L15" s="234"/>
      <c r="M15" s="235"/>
      <c r="N15" s="240"/>
      <c r="O15" s="232"/>
      <c r="P15" s="233"/>
      <c r="Q15" s="273">
        <f t="shared" si="0"/>
        <v>0</v>
      </c>
      <c r="R15" s="274">
        <f t="shared" si="1"/>
        <v>0</v>
      </c>
      <c r="S15" s="233"/>
      <c r="T15" s="232"/>
      <c r="U15" s="275">
        <f t="shared" si="3"/>
        <v>0</v>
      </c>
      <c r="V15" s="272"/>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c r="CF15" s="198"/>
      <c r="CG15" s="198"/>
      <c r="CH15" s="198"/>
      <c r="CI15" s="198"/>
      <c r="CJ15" s="198"/>
      <c r="CK15" s="198"/>
      <c r="CL15" s="198"/>
      <c r="CM15" s="198"/>
      <c r="CN15" s="198"/>
      <c r="CO15" s="198"/>
      <c r="CP15" s="198"/>
      <c r="CQ15" s="198"/>
      <c r="CR15" s="198"/>
      <c r="CS15" s="198"/>
      <c r="CT15" s="198"/>
      <c r="CU15" s="198"/>
      <c r="CV15" s="198"/>
      <c r="CW15" s="198"/>
      <c r="CX15" s="198"/>
      <c r="CY15" s="198"/>
      <c r="CZ15" s="198"/>
      <c r="DA15" s="198"/>
      <c r="DB15" s="198"/>
      <c r="DC15" s="198"/>
      <c r="DD15" s="198"/>
      <c r="DE15" s="198"/>
      <c r="DF15" s="198"/>
      <c r="DG15" s="198"/>
      <c r="DH15" s="198"/>
      <c r="DI15" s="198"/>
      <c r="DJ15" s="198"/>
      <c r="DK15" s="198"/>
      <c r="DL15" s="198"/>
      <c r="DM15" s="198"/>
      <c r="DN15" s="198"/>
      <c r="DO15" s="198"/>
      <c r="DP15" s="198"/>
      <c r="DQ15" s="198"/>
      <c r="DR15" s="198"/>
      <c r="DS15" s="198"/>
      <c r="DT15" s="198"/>
      <c r="DU15" s="198"/>
      <c r="DV15" s="198"/>
      <c r="DW15" s="198"/>
      <c r="DX15" s="198"/>
      <c r="DY15" s="198"/>
      <c r="DZ15" s="198"/>
      <c r="EA15" s="198"/>
      <c r="EB15" s="198"/>
      <c r="EC15" s="198"/>
      <c r="ED15" s="198"/>
      <c r="EE15" s="198"/>
      <c r="EF15" s="198"/>
      <c r="EG15" s="198"/>
      <c r="EH15" s="198"/>
      <c r="EI15" s="198"/>
      <c r="EJ15" s="198"/>
      <c r="EK15" s="198"/>
      <c r="EL15" s="198"/>
      <c r="EM15" s="198"/>
      <c r="EN15" s="198"/>
      <c r="EO15" s="198"/>
      <c r="EP15" s="198"/>
      <c r="EQ15" s="198"/>
      <c r="ER15" s="198"/>
      <c r="ES15" s="198"/>
      <c r="ET15" s="198"/>
      <c r="EU15" s="198"/>
      <c r="EV15" s="198"/>
      <c r="EW15" s="198"/>
      <c r="EX15" s="198"/>
      <c r="EY15" s="198"/>
      <c r="EZ15" s="198"/>
      <c r="FA15" s="198"/>
      <c r="FB15" s="198"/>
      <c r="FC15" s="198"/>
      <c r="FD15" s="198"/>
      <c r="FE15" s="198"/>
      <c r="FF15" s="198"/>
      <c r="FG15" s="198"/>
      <c r="FH15" s="198"/>
      <c r="FI15" s="198"/>
      <c r="FJ15" s="198"/>
      <c r="FK15" s="198"/>
      <c r="FL15" s="198"/>
      <c r="FM15" s="198"/>
      <c r="FN15" s="198"/>
      <c r="FO15" s="198"/>
      <c r="FP15" s="198"/>
      <c r="FQ15" s="198"/>
      <c r="FR15" s="198"/>
      <c r="FS15" s="198"/>
      <c r="FT15" s="198"/>
      <c r="FU15" s="198"/>
      <c r="FV15" s="198"/>
      <c r="FW15" s="198"/>
      <c r="FX15" s="198"/>
      <c r="FY15" s="198"/>
      <c r="FZ15" s="198"/>
      <c r="GA15" s="198"/>
      <c r="GB15" s="198"/>
      <c r="GC15" s="198"/>
      <c r="GD15" s="198"/>
      <c r="GE15" s="198"/>
      <c r="GF15" s="198"/>
      <c r="GG15" s="198"/>
      <c r="GH15" s="198"/>
      <c r="GI15" s="198"/>
      <c r="GJ15" s="198"/>
      <c r="GK15" s="198"/>
      <c r="GL15" s="198"/>
      <c r="GM15" s="198"/>
      <c r="GN15" s="198"/>
      <c r="GO15" s="198"/>
      <c r="GP15" s="198"/>
      <c r="GQ15" s="198"/>
      <c r="GR15" s="198"/>
      <c r="GS15" s="198"/>
      <c r="GT15" s="198"/>
      <c r="GU15" s="198"/>
      <c r="GV15" s="198"/>
      <c r="GW15" s="198"/>
      <c r="GX15" s="198"/>
      <c r="GY15" s="198"/>
      <c r="GZ15" s="198"/>
      <c r="HA15" s="198"/>
      <c r="HB15" s="198"/>
      <c r="HC15" s="198"/>
      <c r="HD15" s="198"/>
      <c r="HE15" s="198"/>
      <c r="HF15" s="198"/>
      <c r="HG15" s="198"/>
      <c r="HH15" s="198"/>
      <c r="HI15" s="198"/>
      <c r="HJ15" s="198"/>
      <c r="HK15" s="198"/>
      <c r="HL15" s="198"/>
      <c r="HM15" s="198"/>
      <c r="HN15" s="198"/>
      <c r="HO15" s="198"/>
      <c r="HP15" s="198"/>
      <c r="HQ15" s="198"/>
      <c r="HR15" s="198"/>
      <c r="HS15" s="198"/>
      <c r="HT15" s="198"/>
      <c r="HU15" s="198"/>
      <c r="HV15" s="198"/>
      <c r="HW15" s="198"/>
      <c r="HX15" s="198"/>
      <c r="HY15" s="198"/>
      <c r="HZ15" s="198"/>
      <c r="IA15" s="198"/>
      <c r="IB15" s="198"/>
      <c r="IC15" s="198"/>
      <c r="ID15" s="198"/>
      <c r="IE15" s="198"/>
      <c r="IF15" s="198"/>
      <c r="IG15" s="198"/>
      <c r="IH15" s="198"/>
      <c r="II15" s="198"/>
      <c r="IJ15" s="198"/>
      <c r="IK15" s="198"/>
      <c r="IL15" s="198"/>
      <c r="IM15" s="198"/>
      <c r="IN15" s="198"/>
      <c r="IO15" s="198"/>
      <c r="IP15" s="198"/>
      <c r="IQ15" s="198"/>
      <c r="IR15" s="198"/>
      <c r="IS15" s="198"/>
      <c r="IT15" s="198"/>
      <c r="IU15" s="198"/>
      <c r="IV15" s="198"/>
      <c r="IW15" s="198"/>
    </row>
    <row r="16" spans="2:257" s="196" customFormat="1" ht="20.100000000000001" customHeight="1">
      <c r="B16" s="252">
        <f t="shared" si="2"/>
        <v>6</v>
      </c>
      <c r="C16" s="228"/>
      <c r="D16" s="229"/>
      <c r="E16" s="238"/>
      <c r="F16" s="230"/>
      <c r="G16" s="231"/>
      <c r="H16" s="239"/>
      <c r="I16" s="232"/>
      <c r="J16" s="233"/>
      <c r="K16" s="240"/>
      <c r="L16" s="234"/>
      <c r="M16" s="235"/>
      <c r="N16" s="240"/>
      <c r="O16" s="232"/>
      <c r="P16" s="233"/>
      <c r="Q16" s="273">
        <f t="shared" si="0"/>
        <v>0</v>
      </c>
      <c r="R16" s="274">
        <f t="shared" si="1"/>
        <v>0</v>
      </c>
      <c r="S16" s="233"/>
      <c r="T16" s="232"/>
      <c r="U16" s="275">
        <f t="shared" si="3"/>
        <v>0</v>
      </c>
      <c r="V16" s="272"/>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198"/>
      <c r="BS16" s="198"/>
      <c r="BT16" s="198"/>
      <c r="BU16" s="198"/>
      <c r="BV16" s="198"/>
      <c r="BW16" s="198"/>
      <c r="BX16" s="198"/>
      <c r="BY16" s="198"/>
      <c r="BZ16" s="198"/>
      <c r="CA16" s="198"/>
      <c r="CB16" s="198"/>
      <c r="CC16" s="198"/>
      <c r="CD16" s="198"/>
      <c r="CE16" s="198"/>
      <c r="CF16" s="198"/>
      <c r="CG16" s="198"/>
      <c r="CH16" s="198"/>
      <c r="CI16" s="198"/>
      <c r="CJ16" s="198"/>
      <c r="CK16" s="198"/>
      <c r="CL16" s="198"/>
      <c r="CM16" s="198"/>
      <c r="CN16" s="198"/>
      <c r="CO16" s="198"/>
      <c r="CP16" s="198"/>
      <c r="CQ16" s="198"/>
      <c r="CR16" s="198"/>
      <c r="CS16" s="198"/>
      <c r="CT16" s="198"/>
      <c r="CU16" s="198"/>
      <c r="CV16" s="198"/>
      <c r="CW16" s="198"/>
      <c r="CX16" s="198"/>
      <c r="CY16" s="198"/>
      <c r="CZ16" s="198"/>
      <c r="DA16" s="198"/>
      <c r="DB16" s="198"/>
      <c r="DC16" s="198"/>
      <c r="DD16" s="198"/>
      <c r="DE16" s="198"/>
      <c r="DF16" s="198"/>
      <c r="DG16" s="198"/>
      <c r="DH16" s="198"/>
      <c r="DI16" s="198"/>
      <c r="DJ16" s="198"/>
      <c r="DK16" s="198"/>
      <c r="DL16" s="198"/>
      <c r="DM16" s="198"/>
      <c r="DN16" s="198"/>
      <c r="DO16" s="198"/>
      <c r="DP16" s="198"/>
      <c r="DQ16" s="198"/>
      <c r="DR16" s="198"/>
      <c r="DS16" s="198"/>
      <c r="DT16" s="198"/>
      <c r="DU16" s="198"/>
      <c r="DV16" s="198"/>
      <c r="DW16" s="198"/>
      <c r="DX16" s="198"/>
      <c r="DY16" s="198"/>
      <c r="DZ16" s="198"/>
      <c r="EA16" s="198"/>
      <c r="EB16" s="198"/>
      <c r="EC16" s="198"/>
      <c r="ED16" s="198"/>
      <c r="EE16" s="198"/>
      <c r="EF16" s="198"/>
      <c r="EG16" s="198"/>
      <c r="EH16" s="198"/>
      <c r="EI16" s="198"/>
      <c r="EJ16" s="198"/>
      <c r="EK16" s="198"/>
      <c r="EL16" s="198"/>
      <c r="EM16" s="198"/>
      <c r="EN16" s="198"/>
      <c r="EO16" s="198"/>
      <c r="EP16" s="198"/>
      <c r="EQ16" s="198"/>
      <c r="ER16" s="198"/>
      <c r="ES16" s="198"/>
      <c r="ET16" s="198"/>
      <c r="EU16" s="198"/>
      <c r="EV16" s="198"/>
      <c r="EW16" s="198"/>
      <c r="EX16" s="198"/>
      <c r="EY16" s="198"/>
      <c r="EZ16" s="198"/>
      <c r="FA16" s="198"/>
      <c r="FB16" s="198"/>
      <c r="FC16" s="198"/>
      <c r="FD16" s="198"/>
      <c r="FE16" s="198"/>
      <c r="FF16" s="198"/>
      <c r="FG16" s="198"/>
      <c r="FH16" s="198"/>
      <c r="FI16" s="198"/>
      <c r="FJ16" s="198"/>
      <c r="FK16" s="198"/>
      <c r="FL16" s="198"/>
      <c r="FM16" s="198"/>
      <c r="FN16" s="198"/>
      <c r="FO16" s="198"/>
      <c r="FP16" s="198"/>
      <c r="FQ16" s="198"/>
      <c r="FR16" s="198"/>
      <c r="FS16" s="198"/>
      <c r="FT16" s="198"/>
      <c r="FU16" s="198"/>
      <c r="FV16" s="198"/>
      <c r="FW16" s="198"/>
      <c r="FX16" s="198"/>
      <c r="FY16" s="198"/>
      <c r="FZ16" s="198"/>
      <c r="GA16" s="198"/>
      <c r="GB16" s="198"/>
      <c r="GC16" s="198"/>
      <c r="GD16" s="198"/>
      <c r="GE16" s="198"/>
      <c r="GF16" s="198"/>
      <c r="GG16" s="198"/>
      <c r="GH16" s="198"/>
      <c r="GI16" s="198"/>
      <c r="GJ16" s="198"/>
      <c r="GK16" s="198"/>
      <c r="GL16" s="198"/>
      <c r="GM16" s="198"/>
      <c r="GN16" s="198"/>
      <c r="GO16" s="198"/>
      <c r="GP16" s="198"/>
      <c r="GQ16" s="198"/>
      <c r="GR16" s="198"/>
      <c r="GS16" s="198"/>
      <c r="GT16" s="198"/>
      <c r="GU16" s="198"/>
      <c r="GV16" s="198"/>
      <c r="GW16" s="198"/>
      <c r="GX16" s="198"/>
      <c r="GY16" s="198"/>
      <c r="GZ16" s="198"/>
      <c r="HA16" s="198"/>
      <c r="HB16" s="198"/>
      <c r="HC16" s="198"/>
      <c r="HD16" s="198"/>
      <c r="HE16" s="198"/>
      <c r="HF16" s="198"/>
      <c r="HG16" s="198"/>
      <c r="HH16" s="198"/>
      <c r="HI16" s="198"/>
      <c r="HJ16" s="198"/>
      <c r="HK16" s="198"/>
      <c r="HL16" s="198"/>
      <c r="HM16" s="198"/>
      <c r="HN16" s="198"/>
      <c r="HO16" s="198"/>
      <c r="HP16" s="198"/>
      <c r="HQ16" s="198"/>
      <c r="HR16" s="198"/>
      <c r="HS16" s="198"/>
      <c r="HT16" s="198"/>
      <c r="HU16" s="198"/>
      <c r="HV16" s="198"/>
      <c r="HW16" s="198"/>
      <c r="HX16" s="198"/>
      <c r="HY16" s="198"/>
      <c r="HZ16" s="198"/>
      <c r="IA16" s="198"/>
      <c r="IB16" s="198"/>
      <c r="IC16" s="198"/>
      <c r="ID16" s="198"/>
      <c r="IE16" s="198"/>
      <c r="IF16" s="198"/>
      <c r="IG16" s="198"/>
      <c r="IH16" s="198"/>
      <c r="II16" s="198"/>
      <c r="IJ16" s="198"/>
      <c r="IK16" s="198"/>
      <c r="IL16" s="198"/>
      <c r="IM16" s="198"/>
      <c r="IN16" s="198"/>
      <c r="IO16" s="198"/>
      <c r="IP16" s="198"/>
      <c r="IQ16" s="198"/>
      <c r="IR16" s="198"/>
      <c r="IS16" s="198"/>
      <c r="IT16" s="198"/>
      <c r="IU16" s="198"/>
      <c r="IV16" s="198"/>
      <c r="IW16" s="198"/>
    </row>
    <row r="17" spans="2:257" s="196" customFormat="1" ht="20.100000000000001" customHeight="1">
      <c r="B17" s="252">
        <f t="shared" si="2"/>
        <v>7</v>
      </c>
      <c r="C17" s="228"/>
      <c r="D17" s="229"/>
      <c r="E17" s="238"/>
      <c r="F17" s="230"/>
      <c r="G17" s="231"/>
      <c r="H17" s="239"/>
      <c r="I17" s="232"/>
      <c r="J17" s="233"/>
      <c r="K17" s="240"/>
      <c r="L17" s="234"/>
      <c r="M17" s="235"/>
      <c r="N17" s="240"/>
      <c r="O17" s="232"/>
      <c r="P17" s="233"/>
      <c r="Q17" s="273">
        <f t="shared" si="0"/>
        <v>0</v>
      </c>
      <c r="R17" s="274">
        <f t="shared" si="1"/>
        <v>0</v>
      </c>
      <c r="S17" s="233"/>
      <c r="T17" s="232"/>
      <c r="U17" s="275">
        <f t="shared" si="3"/>
        <v>0</v>
      </c>
      <c r="V17" s="272"/>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8"/>
      <c r="CA17" s="198"/>
      <c r="CB17" s="198"/>
      <c r="CC17" s="198"/>
      <c r="CD17" s="198"/>
      <c r="CE17" s="198"/>
      <c r="CF17" s="198"/>
      <c r="CG17" s="198"/>
      <c r="CH17" s="198"/>
      <c r="CI17" s="198"/>
      <c r="CJ17" s="198"/>
      <c r="CK17" s="198"/>
      <c r="CL17" s="198"/>
      <c r="CM17" s="198"/>
      <c r="CN17" s="198"/>
      <c r="CO17" s="198"/>
      <c r="CP17" s="198"/>
      <c r="CQ17" s="198"/>
      <c r="CR17" s="198"/>
      <c r="CS17" s="198"/>
      <c r="CT17" s="198"/>
      <c r="CU17" s="198"/>
      <c r="CV17" s="198"/>
      <c r="CW17" s="198"/>
      <c r="CX17" s="198"/>
      <c r="CY17" s="198"/>
      <c r="CZ17" s="198"/>
      <c r="DA17" s="198"/>
      <c r="DB17" s="198"/>
      <c r="DC17" s="198"/>
      <c r="DD17" s="198"/>
      <c r="DE17" s="198"/>
      <c r="DF17" s="198"/>
      <c r="DG17" s="198"/>
      <c r="DH17" s="198"/>
      <c r="DI17" s="198"/>
      <c r="DJ17" s="198"/>
      <c r="DK17" s="198"/>
      <c r="DL17" s="198"/>
      <c r="DM17" s="198"/>
      <c r="DN17" s="198"/>
      <c r="DO17" s="198"/>
      <c r="DP17" s="198"/>
      <c r="DQ17" s="198"/>
      <c r="DR17" s="198"/>
      <c r="DS17" s="198"/>
      <c r="DT17" s="198"/>
      <c r="DU17" s="198"/>
      <c r="DV17" s="198"/>
      <c r="DW17" s="198"/>
      <c r="DX17" s="198"/>
      <c r="DY17" s="198"/>
      <c r="DZ17" s="198"/>
      <c r="EA17" s="198"/>
      <c r="EB17" s="198"/>
      <c r="EC17" s="198"/>
      <c r="ED17" s="198"/>
      <c r="EE17" s="198"/>
      <c r="EF17" s="198"/>
      <c r="EG17" s="198"/>
      <c r="EH17" s="198"/>
      <c r="EI17" s="198"/>
      <c r="EJ17" s="198"/>
      <c r="EK17" s="198"/>
      <c r="EL17" s="198"/>
      <c r="EM17" s="198"/>
      <c r="EN17" s="198"/>
      <c r="EO17" s="198"/>
      <c r="EP17" s="198"/>
      <c r="EQ17" s="198"/>
      <c r="ER17" s="198"/>
      <c r="ES17" s="198"/>
      <c r="ET17" s="198"/>
      <c r="EU17" s="198"/>
      <c r="EV17" s="198"/>
      <c r="EW17" s="198"/>
      <c r="EX17" s="198"/>
      <c r="EY17" s="198"/>
      <c r="EZ17" s="198"/>
      <c r="FA17" s="198"/>
      <c r="FB17" s="198"/>
      <c r="FC17" s="198"/>
      <c r="FD17" s="198"/>
      <c r="FE17" s="198"/>
      <c r="FF17" s="198"/>
      <c r="FG17" s="198"/>
      <c r="FH17" s="198"/>
      <c r="FI17" s="198"/>
      <c r="FJ17" s="198"/>
      <c r="FK17" s="198"/>
      <c r="FL17" s="198"/>
      <c r="FM17" s="198"/>
      <c r="FN17" s="198"/>
      <c r="FO17" s="198"/>
      <c r="FP17" s="198"/>
      <c r="FQ17" s="198"/>
      <c r="FR17" s="198"/>
      <c r="FS17" s="198"/>
      <c r="FT17" s="198"/>
      <c r="FU17" s="198"/>
      <c r="FV17" s="198"/>
      <c r="FW17" s="198"/>
      <c r="FX17" s="198"/>
      <c r="FY17" s="198"/>
      <c r="FZ17" s="198"/>
      <c r="GA17" s="198"/>
      <c r="GB17" s="198"/>
      <c r="GC17" s="198"/>
      <c r="GD17" s="198"/>
      <c r="GE17" s="198"/>
      <c r="GF17" s="198"/>
      <c r="GG17" s="198"/>
      <c r="GH17" s="198"/>
      <c r="GI17" s="198"/>
      <c r="GJ17" s="198"/>
      <c r="GK17" s="198"/>
      <c r="GL17" s="198"/>
      <c r="GM17" s="198"/>
      <c r="GN17" s="198"/>
      <c r="GO17" s="198"/>
      <c r="GP17" s="198"/>
      <c r="GQ17" s="198"/>
      <c r="GR17" s="198"/>
      <c r="GS17" s="198"/>
      <c r="GT17" s="198"/>
      <c r="GU17" s="198"/>
      <c r="GV17" s="198"/>
      <c r="GW17" s="198"/>
      <c r="GX17" s="198"/>
      <c r="GY17" s="198"/>
      <c r="GZ17" s="198"/>
      <c r="HA17" s="198"/>
      <c r="HB17" s="198"/>
      <c r="HC17" s="198"/>
      <c r="HD17" s="198"/>
      <c r="HE17" s="198"/>
      <c r="HF17" s="198"/>
      <c r="HG17" s="198"/>
      <c r="HH17" s="198"/>
      <c r="HI17" s="198"/>
      <c r="HJ17" s="198"/>
      <c r="HK17" s="198"/>
      <c r="HL17" s="198"/>
      <c r="HM17" s="198"/>
      <c r="HN17" s="198"/>
      <c r="HO17" s="198"/>
      <c r="HP17" s="198"/>
      <c r="HQ17" s="198"/>
      <c r="HR17" s="198"/>
      <c r="HS17" s="198"/>
      <c r="HT17" s="198"/>
      <c r="HU17" s="198"/>
      <c r="HV17" s="198"/>
      <c r="HW17" s="198"/>
      <c r="HX17" s="198"/>
      <c r="HY17" s="198"/>
      <c r="HZ17" s="198"/>
      <c r="IA17" s="198"/>
      <c r="IB17" s="198"/>
      <c r="IC17" s="198"/>
      <c r="ID17" s="198"/>
      <c r="IE17" s="198"/>
      <c r="IF17" s="198"/>
      <c r="IG17" s="198"/>
      <c r="IH17" s="198"/>
      <c r="II17" s="198"/>
      <c r="IJ17" s="198"/>
      <c r="IK17" s="198"/>
      <c r="IL17" s="198"/>
      <c r="IM17" s="198"/>
      <c r="IN17" s="198"/>
      <c r="IO17" s="198"/>
      <c r="IP17" s="198"/>
      <c r="IQ17" s="198"/>
      <c r="IR17" s="198"/>
      <c r="IS17" s="198"/>
      <c r="IT17" s="198"/>
      <c r="IU17" s="198"/>
      <c r="IV17" s="198"/>
      <c r="IW17" s="198"/>
    </row>
    <row r="18" spans="2:257" s="196" customFormat="1" ht="20.100000000000001" customHeight="1">
      <c r="B18" s="252">
        <f t="shared" si="2"/>
        <v>8</v>
      </c>
      <c r="C18" s="228"/>
      <c r="D18" s="229"/>
      <c r="E18" s="238"/>
      <c r="F18" s="230"/>
      <c r="G18" s="231"/>
      <c r="H18" s="239"/>
      <c r="I18" s="232"/>
      <c r="J18" s="233"/>
      <c r="K18" s="240"/>
      <c r="L18" s="234"/>
      <c r="M18" s="235"/>
      <c r="N18" s="240"/>
      <c r="O18" s="232"/>
      <c r="P18" s="233"/>
      <c r="Q18" s="273">
        <f t="shared" si="0"/>
        <v>0</v>
      </c>
      <c r="R18" s="274">
        <f t="shared" si="1"/>
        <v>0</v>
      </c>
      <c r="S18" s="233"/>
      <c r="T18" s="232"/>
      <c r="U18" s="275">
        <f>IF(+Q18&gt;0.33334,14,0)</f>
        <v>0</v>
      </c>
      <c r="V18" s="272"/>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c r="CA18" s="198"/>
      <c r="CB18" s="198"/>
      <c r="CC18" s="198"/>
      <c r="CD18" s="198"/>
      <c r="CE18" s="198"/>
      <c r="CF18" s="198"/>
      <c r="CG18" s="198"/>
      <c r="CH18" s="198"/>
      <c r="CI18" s="198"/>
      <c r="CJ18" s="198"/>
      <c r="CK18" s="198"/>
      <c r="CL18" s="198"/>
      <c r="CM18" s="198"/>
      <c r="CN18" s="198"/>
      <c r="CO18" s="198"/>
      <c r="CP18" s="198"/>
      <c r="CQ18" s="198"/>
      <c r="CR18" s="198"/>
      <c r="CS18" s="198"/>
      <c r="CT18" s="198"/>
      <c r="CU18" s="198"/>
      <c r="CV18" s="198"/>
      <c r="CW18" s="198"/>
      <c r="CX18" s="198"/>
      <c r="CY18" s="198"/>
      <c r="CZ18" s="198"/>
      <c r="DA18" s="198"/>
      <c r="DB18" s="198"/>
      <c r="DC18" s="198"/>
      <c r="DD18" s="198"/>
      <c r="DE18" s="198"/>
      <c r="DF18" s="198"/>
      <c r="DG18" s="198"/>
      <c r="DH18" s="198"/>
      <c r="DI18" s="198"/>
      <c r="DJ18" s="198"/>
      <c r="DK18" s="198"/>
      <c r="DL18" s="198"/>
      <c r="DM18" s="198"/>
      <c r="DN18" s="198"/>
      <c r="DO18" s="198"/>
      <c r="DP18" s="198"/>
      <c r="DQ18" s="198"/>
      <c r="DR18" s="198"/>
      <c r="DS18" s="198"/>
      <c r="DT18" s="198"/>
      <c r="DU18" s="198"/>
      <c r="DV18" s="198"/>
      <c r="DW18" s="198"/>
      <c r="DX18" s="198"/>
      <c r="DY18" s="198"/>
      <c r="DZ18" s="198"/>
      <c r="EA18" s="198"/>
      <c r="EB18" s="198"/>
      <c r="EC18" s="198"/>
      <c r="ED18" s="198"/>
      <c r="EE18" s="198"/>
      <c r="EF18" s="198"/>
      <c r="EG18" s="198"/>
      <c r="EH18" s="198"/>
      <c r="EI18" s="198"/>
      <c r="EJ18" s="198"/>
      <c r="EK18" s="198"/>
      <c r="EL18" s="198"/>
      <c r="EM18" s="198"/>
      <c r="EN18" s="198"/>
      <c r="EO18" s="198"/>
      <c r="EP18" s="198"/>
      <c r="EQ18" s="198"/>
      <c r="ER18" s="198"/>
      <c r="ES18" s="198"/>
      <c r="ET18" s="198"/>
      <c r="EU18" s="198"/>
      <c r="EV18" s="198"/>
      <c r="EW18" s="198"/>
      <c r="EX18" s="198"/>
      <c r="EY18" s="198"/>
      <c r="EZ18" s="198"/>
      <c r="FA18" s="198"/>
      <c r="FB18" s="198"/>
      <c r="FC18" s="198"/>
      <c r="FD18" s="198"/>
      <c r="FE18" s="198"/>
      <c r="FF18" s="198"/>
      <c r="FG18" s="198"/>
      <c r="FH18" s="198"/>
      <c r="FI18" s="198"/>
      <c r="FJ18" s="198"/>
      <c r="FK18" s="198"/>
      <c r="FL18" s="198"/>
      <c r="FM18" s="198"/>
      <c r="FN18" s="198"/>
      <c r="FO18" s="198"/>
      <c r="FP18" s="198"/>
      <c r="FQ18" s="198"/>
      <c r="FR18" s="198"/>
      <c r="FS18" s="198"/>
      <c r="FT18" s="198"/>
      <c r="FU18" s="198"/>
      <c r="FV18" s="198"/>
      <c r="FW18" s="198"/>
      <c r="FX18" s="198"/>
      <c r="FY18" s="198"/>
      <c r="FZ18" s="198"/>
      <c r="GA18" s="198"/>
      <c r="GB18" s="198"/>
      <c r="GC18" s="198"/>
      <c r="GD18" s="198"/>
      <c r="GE18" s="198"/>
      <c r="GF18" s="198"/>
      <c r="GG18" s="198"/>
      <c r="GH18" s="198"/>
      <c r="GI18" s="198"/>
      <c r="GJ18" s="198"/>
      <c r="GK18" s="198"/>
      <c r="GL18" s="198"/>
      <c r="GM18" s="198"/>
      <c r="GN18" s="198"/>
      <c r="GO18" s="198"/>
      <c r="GP18" s="198"/>
      <c r="GQ18" s="198"/>
      <c r="GR18" s="198"/>
      <c r="GS18" s="198"/>
      <c r="GT18" s="198"/>
      <c r="GU18" s="198"/>
      <c r="GV18" s="198"/>
      <c r="GW18" s="198"/>
      <c r="GX18" s="198"/>
      <c r="GY18" s="198"/>
      <c r="GZ18" s="198"/>
      <c r="HA18" s="198"/>
      <c r="HB18" s="198"/>
      <c r="HC18" s="198"/>
      <c r="HD18" s="198"/>
      <c r="HE18" s="198"/>
      <c r="HF18" s="198"/>
      <c r="HG18" s="198"/>
      <c r="HH18" s="198"/>
      <c r="HI18" s="198"/>
      <c r="HJ18" s="198"/>
      <c r="HK18" s="198"/>
      <c r="HL18" s="198"/>
      <c r="HM18" s="198"/>
      <c r="HN18" s="198"/>
      <c r="HO18" s="198"/>
      <c r="HP18" s="198"/>
      <c r="HQ18" s="198"/>
      <c r="HR18" s="198"/>
      <c r="HS18" s="198"/>
      <c r="HT18" s="198"/>
      <c r="HU18" s="198"/>
      <c r="HV18" s="198"/>
      <c r="HW18" s="198"/>
      <c r="HX18" s="198"/>
      <c r="HY18" s="198"/>
      <c r="HZ18" s="198"/>
      <c r="IA18" s="198"/>
      <c r="IB18" s="198"/>
      <c r="IC18" s="198"/>
      <c r="ID18" s="198"/>
      <c r="IE18" s="198"/>
      <c r="IF18" s="198"/>
      <c r="IG18" s="198"/>
      <c r="IH18" s="198"/>
      <c r="II18" s="198"/>
      <c r="IJ18" s="198"/>
      <c r="IK18" s="198"/>
      <c r="IL18" s="198"/>
      <c r="IM18" s="198"/>
      <c r="IN18" s="198"/>
      <c r="IO18" s="198"/>
      <c r="IP18" s="198"/>
      <c r="IQ18" s="198"/>
      <c r="IR18" s="198"/>
      <c r="IS18" s="198"/>
      <c r="IT18" s="198"/>
      <c r="IU18" s="198"/>
      <c r="IV18" s="198"/>
      <c r="IW18" s="198"/>
    </row>
    <row r="19" spans="2:257" s="196" customFormat="1" ht="20.100000000000001" customHeight="1">
      <c r="B19" s="252">
        <f t="shared" si="2"/>
        <v>9</v>
      </c>
      <c r="C19" s="228"/>
      <c r="D19" s="229"/>
      <c r="E19" s="238"/>
      <c r="F19" s="230"/>
      <c r="G19" s="231"/>
      <c r="H19" s="239"/>
      <c r="I19" s="232"/>
      <c r="J19" s="233"/>
      <c r="K19" s="240"/>
      <c r="L19" s="234"/>
      <c r="M19" s="235"/>
      <c r="N19" s="240"/>
      <c r="O19" s="232"/>
      <c r="P19" s="233"/>
      <c r="Q19" s="273">
        <f t="shared" si="0"/>
        <v>0</v>
      </c>
      <c r="R19" s="274">
        <f t="shared" si="1"/>
        <v>0</v>
      </c>
      <c r="S19" s="233"/>
      <c r="T19" s="232"/>
      <c r="U19" s="275">
        <f t="shared" si="3"/>
        <v>0</v>
      </c>
      <c r="V19" s="272"/>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98"/>
      <c r="BZ19" s="198"/>
      <c r="CA19" s="198"/>
      <c r="CB19" s="198"/>
      <c r="CC19" s="198"/>
      <c r="CD19" s="198"/>
      <c r="CE19" s="198"/>
      <c r="CF19" s="198"/>
      <c r="CG19" s="198"/>
      <c r="CH19" s="198"/>
      <c r="CI19" s="198"/>
      <c r="CJ19" s="198"/>
      <c r="CK19" s="198"/>
      <c r="CL19" s="198"/>
      <c r="CM19" s="198"/>
      <c r="CN19" s="198"/>
      <c r="CO19" s="198"/>
      <c r="CP19" s="198"/>
      <c r="CQ19" s="198"/>
      <c r="CR19" s="198"/>
      <c r="CS19" s="198"/>
      <c r="CT19" s="198"/>
      <c r="CU19" s="198"/>
      <c r="CV19" s="198"/>
      <c r="CW19" s="198"/>
      <c r="CX19" s="198"/>
      <c r="CY19" s="198"/>
      <c r="CZ19" s="198"/>
      <c r="DA19" s="198"/>
      <c r="DB19" s="198"/>
      <c r="DC19" s="198"/>
      <c r="DD19" s="198"/>
      <c r="DE19" s="198"/>
      <c r="DF19" s="198"/>
      <c r="DG19" s="198"/>
      <c r="DH19" s="198"/>
      <c r="DI19" s="198"/>
      <c r="DJ19" s="198"/>
      <c r="DK19" s="198"/>
      <c r="DL19" s="198"/>
      <c r="DM19" s="198"/>
      <c r="DN19" s="198"/>
      <c r="DO19" s="198"/>
      <c r="DP19" s="198"/>
      <c r="DQ19" s="198"/>
      <c r="DR19" s="198"/>
      <c r="DS19" s="198"/>
      <c r="DT19" s="198"/>
      <c r="DU19" s="198"/>
      <c r="DV19" s="198"/>
      <c r="DW19" s="198"/>
      <c r="DX19" s="198"/>
      <c r="DY19" s="198"/>
      <c r="DZ19" s="198"/>
      <c r="EA19" s="198"/>
      <c r="EB19" s="198"/>
      <c r="EC19" s="198"/>
      <c r="ED19" s="198"/>
      <c r="EE19" s="198"/>
      <c r="EF19" s="198"/>
      <c r="EG19" s="198"/>
      <c r="EH19" s="198"/>
      <c r="EI19" s="198"/>
      <c r="EJ19" s="198"/>
      <c r="EK19" s="198"/>
      <c r="EL19" s="198"/>
      <c r="EM19" s="198"/>
      <c r="EN19" s="198"/>
      <c r="EO19" s="198"/>
      <c r="EP19" s="198"/>
      <c r="EQ19" s="198"/>
      <c r="ER19" s="198"/>
      <c r="ES19" s="198"/>
      <c r="ET19" s="198"/>
      <c r="EU19" s="198"/>
      <c r="EV19" s="198"/>
      <c r="EW19" s="198"/>
      <c r="EX19" s="198"/>
      <c r="EY19" s="198"/>
      <c r="EZ19" s="198"/>
      <c r="FA19" s="198"/>
      <c r="FB19" s="198"/>
      <c r="FC19" s="198"/>
      <c r="FD19" s="198"/>
      <c r="FE19" s="198"/>
      <c r="FF19" s="198"/>
      <c r="FG19" s="198"/>
      <c r="FH19" s="198"/>
      <c r="FI19" s="198"/>
      <c r="FJ19" s="198"/>
      <c r="FK19" s="198"/>
      <c r="FL19" s="198"/>
      <c r="FM19" s="198"/>
      <c r="FN19" s="198"/>
      <c r="FO19" s="198"/>
      <c r="FP19" s="198"/>
      <c r="FQ19" s="198"/>
      <c r="FR19" s="198"/>
      <c r="FS19" s="198"/>
      <c r="FT19" s="198"/>
      <c r="FU19" s="198"/>
      <c r="FV19" s="198"/>
      <c r="FW19" s="198"/>
      <c r="FX19" s="198"/>
      <c r="FY19" s="198"/>
      <c r="FZ19" s="198"/>
      <c r="GA19" s="198"/>
      <c r="GB19" s="198"/>
      <c r="GC19" s="198"/>
      <c r="GD19" s="198"/>
      <c r="GE19" s="198"/>
      <c r="GF19" s="198"/>
      <c r="GG19" s="198"/>
      <c r="GH19" s="198"/>
      <c r="GI19" s="198"/>
      <c r="GJ19" s="198"/>
      <c r="GK19" s="198"/>
      <c r="GL19" s="198"/>
      <c r="GM19" s="198"/>
      <c r="GN19" s="198"/>
      <c r="GO19" s="198"/>
      <c r="GP19" s="198"/>
      <c r="GQ19" s="198"/>
      <c r="GR19" s="198"/>
      <c r="GS19" s="198"/>
      <c r="GT19" s="198"/>
      <c r="GU19" s="198"/>
      <c r="GV19" s="198"/>
      <c r="GW19" s="198"/>
      <c r="GX19" s="198"/>
      <c r="GY19" s="198"/>
      <c r="GZ19" s="198"/>
      <c r="HA19" s="198"/>
      <c r="HB19" s="198"/>
      <c r="HC19" s="198"/>
      <c r="HD19" s="198"/>
      <c r="HE19" s="198"/>
      <c r="HF19" s="198"/>
      <c r="HG19" s="198"/>
      <c r="HH19" s="198"/>
      <c r="HI19" s="198"/>
      <c r="HJ19" s="198"/>
      <c r="HK19" s="198"/>
      <c r="HL19" s="198"/>
      <c r="HM19" s="198"/>
      <c r="HN19" s="198"/>
      <c r="HO19" s="198"/>
      <c r="HP19" s="198"/>
      <c r="HQ19" s="198"/>
      <c r="HR19" s="198"/>
      <c r="HS19" s="198"/>
      <c r="HT19" s="198"/>
      <c r="HU19" s="198"/>
      <c r="HV19" s="198"/>
      <c r="HW19" s="198"/>
      <c r="HX19" s="198"/>
      <c r="HY19" s="198"/>
      <c r="HZ19" s="198"/>
      <c r="IA19" s="198"/>
      <c r="IB19" s="198"/>
      <c r="IC19" s="198"/>
      <c r="ID19" s="198"/>
      <c r="IE19" s="198"/>
      <c r="IF19" s="198"/>
      <c r="IG19" s="198"/>
      <c r="IH19" s="198"/>
      <c r="II19" s="198"/>
      <c r="IJ19" s="198"/>
      <c r="IK19" s="198"/>
      <c r="IL19" s="198"/>
      <c r="IM19" s="198"/>
      <c r="IN19" s="198"/>
      <c r="IO19" s="198"/>
      <c r="IP19" s="198"/>
      <c r="IQ19" s="198"/>
      <c r="IR19" s="198"/>
      <c r="IS19" s="198"/>
      <c r="IT19" s="198"/>
      <c r="IU19" s="198"/>
      <c r="IV19" s="198"/>
      <c r="IW19" s="198"/>
    </row>
    <row r="20" spans="2:257" s="196" customFormat="1" ht="20.100000000000001" customHeight="1">
      <c r="B20" s="252">
        <f t="shared" si="2"/>
        <v>10</v>
      </c>
      <c r="C20" s="228"/>
      <c r="D20" s="229"/>
      <c r="E20" s="238"/>
      <c r="F20" s="230"/>
      <c r="G20" s="231"/>
      <c r="H20" s="239"/>
      <c r="I20" s="232"/>
      <c r="J20" s="233"/>
      <c r="K20" s="240"/>
      <c r="L20" s="234"/>
      <c r="M20" s="235"/>
      <c r="N20" s="240"/>
      <c r="O20" s="232"/>
      <c r="P20" s="233"/>
      <c r="Q20" s="273">
        <f t="shared" si="0"/>
        <v>0</v>
      </c>
      <c r="R20" s="274">
        <f t="shared" si="1"/>
        <v>0</v>
      </c>
      <c r="S20" s="233"/>
      <c r="T20" s="232"/>
      <c r="U20" s="275">
        <f t="shared" si="3"/>
        <v>0</v>
      </c>
      <c r="V20" s="272"/>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198"/>
      <c r="CH20" s="198"/>
      <c r="CI20" s="198"/>
      <c r="CJ20" s="198"/>
      <c r="CK20" s="198"/>
      <c r="CL20" s="198"/>
      <c r="CM20" s="198"/>
      <c r="CN20" s="198"/>
      <c r="CO20" s="198"/>
      <c r="CP20" s="198"/>
      <c r="CQ20" s="198"/>
      <c r="CR20" s="198"/>
      <c r="CS20" s="198"/>
      <c r="CT20" s="198"/>
      <c r="CU20" s="198"/>
      <c r="CV20" s="198"/>
      <c r="CW20" s="198"/>
      <c r="CX20" s="198"/>
      <c r="CY20" s="198"/>
      <c r="CZ20" s="198"/>
      <c r="DA20" s="198"/>
      <c r="DB20" s="198"/>
      <c r="DC20" s="198"/>
      <c r="DD20" s="198"/>
      <c r="DE20" s="198"/>
      <c r="DF20" s="198"/>
      <c r="DG20" s="198"/>
      <c r="DH20" s="198"/>
      <c r="DI20" s="198"/>
      <c r="DJ20" s="198"/>
      <c r="DK20" s="198"/>
      <c r="DL20" s="198"/>
      <c r="DM20" s="198"/>
      <c r="DN20" s="198"/>
      <c r="DO20" s="198"/>
      <c r="DP20" s="198"/>
      <c r="DQ20" s="198"/>
      <c r="DR20" s="198"/>
      <c r="DS20" s="198"/>
      <c r="DT20" s="198"/>
      <c r="DU20" s="198"/>
      <c r="DV20" s="198"/>
      <c r="DW20" s="198"/>
      <c r="DX20" s="198"/>
      <c r="DY20" s="198"/>
      <c r="DZ20" s="198"/>
      <c r="EA20" s="198"/>
      <c r="EB20" s="198"/>
      <c r="EC20" s="198"/>
      <c r="ED20" s="198"/>
      <c r="EE20" s="198"/>
      <c r="EF20" s="198"/>
      <c r="EG20" s="198"/>
      <c r="EH20" s="198"/>
      <c r="EI20" s="198"/>
      <c r="EJ20" s="198"/>
      <c r="EK20" s="198"/>
      <c r="EL20" s="198"/>
      <c r="EM20" s="198"/>
      <c r="EN20" s="198"/>
      <c r="EO20" s="198"/>
      <c r="EP20" s="198"/>
      <c r="EQ20" s="198"/>
      <c r="ER20" s="198"/>
      <c r="ES20" s="198"/>
      <c r="ET20" s="198"/>
      <c r="EU20" s="198"/>
      <c r="EV20" s="198"/>
      <c r="EW20" s="198"/>
      <c r="EX20" s="198"/>
      <c r="EY20" s="198"/>
      <c r="EZ20" s="198"/>
      <c r="FA20" s="198"/>
      <c r="FB20" s="198"/>
      <c r="FC20" s="198"/>
      <c r="FD20" s="198"/>
      <c r="FE20" s="198"/>
      <c r="FF20" s="198"/>
      <c r="FG20" s="198"/>
      <c r="FH20" s="198"/>
      <c r="FI20" s="198"/>
      <c r="FJ20" s="198"/>
      <c r="FK20" s="198"/>
      <c r="FL20" s="198"/>
      <c r="FM20" s="198"/>
      <c r="FN20" s="198"/>
      <c r="FO20" s="198"/>
      <c r="FP20" s="198"/>
      <c r="FQ20" s="198"/>
      <c r="FR20" s="198"/>
      <c r="FS20" s="198"/>
      <c r="FT20" s="198"/>
      <c r="FU20" s="198"/>
      <c r="FV20" s="198"/>
      <c r="FW20" s="198"/>
      <c r="FX20" s="198"/>
      <c r="FY20" s="198"/>
      <c r="FZ20" s="198"/>
      <c r="GA20" s="198"/>
      <c r="GB20" s="198"/>
      <c r="GC20" s="198"/>
      <c r="GD20" s="198"/>
      <c r="GE20" s="198"/>
      <c r="GF20" s="198"/>
      <c r="GG20" s="198"/>
      <c r="GH20" s="198"/>
      <c r="GI20" s="198"/>
      <c r="GJ20" s="198"/>
      <c r="GK20" s="198"/>
      <c r="GL20" s="198"/>
      <c r="GM20" s="198"/>
      <c r="GN20" s="198"/>
      <c r="GO20" s="198"/>
      <c r="GP20" s="198"/>
      <c r="GQ20" s="198"/>
      <c r="GR20" s="198"/>
      <c r="GS20" s="198"/>
      <c r="GT20" s="198"/>
      <c r="GU20" s="198"/>
      <c r="GV20" s="198"/>
      <c r="GW20" s="198"/>
      <c r="GX20" s="198"/>
      <c r="GY20" s="198"/>
      <c r="GZ20" s="198"/>
      <c r="HA20" s="198"/>
      <c r="HB20" s="198"/>
      <c r="HC20" s="198"/>
      <c r="HD20" s="198"/>
      <c r="HE20" s="198"/>
      <c r="HF20" s="198"/>
      <c r="HG20" s="198"/>
      <c r="HH20" s="198"/>
      <c r="HI20" s="198"/>
      <c r="HJ20" s="198"/>
      <c r="HK20" s="198"/>
      <c r="HL20" s="198"/>
      <c r="HM20" s="198"/>
      <c r="HN20" s="198"/>
      <c r="HO20" s="198"/>
      <c r="HP20" s="198"/>
      <c r="HQ20" s="198"/>
      <c r="HR20" s="198"/>
      <c r="HS20" s="198"/>
      <c r="HT20" s="198"/>
      <c r="HU20" s="198"/>
      <c r="HV20" s="198"/>
      <c r="HW20" s="198"/>
      <c r="HX20" s="198"/>
      <c r="HY20" s="198"/>
      <c r="HZ20" s="198"/>
      <c r="IA20" s="198"/>
      <c r="IB20" s="198"/>
      <c r="IC20" s="198"/>
      <c r="ID20" s="198"/>
      <c r="IE20" s="198"/>
      <c r="IF20" s="198"/>
      <c r="IG20" s="198"/>
      <c r="IH20" s="198"/>
      <c r="II20" s="198"/>
      <c r="IJ20" s="198"/>
      <c r="IK20" s="198"/>
      <c r="IL20" s="198"/>
      <c r="IM20" s="198"/>
      <c r="IN20" s="198"/>
      <c r="IO20" s="198"/>
      <c r="IP20" s="198"/>
      <c r="IQ20" s="198"/>
      <c r="IR20" s="198"/>
      <c r="IS20" s="198"/>
      <c r="IT20" s="198"/>
      <c r="IU20" s="198"/>
      <c r="IV20" s="198"/>
      <c r="IW20" s="198"/>
    </row>
    <row r="21" spans="2:257" s="196" customFormat="1" ht="20.100000000000001" customHeight="1">
      <c r="B21" s="252">
        <f t="shared" si="2"/>
        <v>11</v>
      </c>
      <c r="C21" s="228"/>
      <c r="D21" s="229"/>
      <c r="E21" s="238"/>
      <c r="F21" s="230"/>
      <c r="G21" s="231"/>
      <c r="H21" s="239"/>
      <c r="I21" s="232"/>
      <c r="J21" s="233"/>
      <c r="K21" s="240"/>
      <c r="L21" s="234"/>
      <c r="M21" s="235"/>
      <c r="N21" s="240"/>
      <c r="O21" s="232"/>
      <c r="P21" s="233"/>
      <c r="Q21" s="273">
        <f t="shared" si="0"/>
        <v>0</v>
      </c>
      <c r="R21" s="274">
        <f t="shared" si="1"/>
        <v>0</v>
      </c>
      <c r="S21" s="233"/>
      <c r="T21" s="232"/>
      <c r="U21" s="275">
        <f t="shared" si="3"/>
        <v>0</v>
      </c>
      <c r="V21" s="272"/>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198"/>
      <c r="BT21" s="198"/>
      <c r="BU21" s="198"/>
      <c r="BV21" s="198"/>
      <c r="BW21" s="198"/>
      <c r="BX21" s="198"/>
      <c r="BY21" s="198"/>
      <c r="BZ21" s="198"/>
      <c r="CA21" s="198"/>
      <c r="CB21" s="198"/>
      <c r="CC21" s="198"/>
      <c r="CD21" s="198"/>
      <c r="CE21" s="198"/>
      <c r="CF21" s="198"/>
      <c r="CG21" s="198"/>
      <c r="CH21" s="198"/>
      <c r="CI21" s="198"/>
      <c r="CJ21" s="198"/>
      <c r="CK21" s="198"/>
      <c r="CL21" s="198"/>
      <c r="CM21" s="198"/>
      <c r="CN21" s="198"/>
      <c r="CO21" s="198"/>
      <c r="CP21" s="198"/>
      <c r="CQ21" s="198"/>
      <c r="CR21" s="198"/>
      <c r="CS21" s="198"/>
      <c r="CT21" s="198"/>
      <c r="CU21" s="198"/>
      <c r="CV21" s="198"/>
      <c r="CW21" s="198"/>
      <c r="CX21" s="198"/>
      <c r="CY21" s="198"/>
      <c r="CZ21" s="198"/>
      <c r="DA21" s="198"/>
      <c r="DB21" s="198"/>
      <c r="DC21" s="198"/>
      <c r="DD21" s="198"/>
      <c r="DE21" s="198"/>
      <c r="DF21" s="198"/>
      <c r="DG21" s="198"/>
      <c r="DH21" s="198"/>
      <c r="DI21" s="198"/>
      <c r="DJ21" s="198"/>
      <c r="DK21" s="198"/>
      <c r="DL21" s="198"/>
      <c r="DM21" s="198"/>
      <c r="DN21" s="198"/>
      <c r="DO21" s="198"/>
      <c r="DP21" s="198"/>
      <c r="DQ21" s="198"/>
      <c r="DR21" s="198"/>
      <c r="DS21" s="198"/>
      <c r="DT21" s="198"/>
      <c r="DU21" s="198"/>
      <c r="DV21" s="198"/>
      <c r="DW21" s="198"/>
      <c r="DX21" s="198"/>
      <c r="DY21" s="198"/>
      <c r="DZ21" s="198"/>
      <c r="EA21" s="198"/>
      <c r="EB21" s="198"/>
      <c r="EC21" s="198"/>
      <c r="ED21" s="198"/>
      <c r="EE21" s="198"/>
      <c r="EF21" s="198"/>
      <c r="EG21" s="198"/>
      <c r="EH21" s="198"/>
      <c r="EI21" s="198"/>
      <c r="EJ21" s="198"/>
      <c r="EK21" s="198"/>
      <c r="EL21" s="198"/>
      <c r="EM21" s="198"/>
      <c r="EN21" s="198"/>
      <c r="EO21" s="198"/>
      <c r="EP21" s="198"/>
      <c r="EQ21" s="198"/>
      <c r="ER21" s="198"/>
      <c r="ES21" s="198"/>
      <c r="ET21" s="198"/>
      <c r="EU21" s="198"/>
      <c r="EV21" s="198"/>
      <c r="EW21" s="198"/>
      <c r="EX21" s="198"/>
      <c r="EY21" s="198"/>
      <c r="EZ21" s="198"/>
      <c r="FA21" s="198"/>
      <c r="FB21" s="198"/>
      <c r="FC21" s="198"/>
      <c r="FD21" s="198"/>
      <c r="FE21" s="198"/>
      <c r="FF21" s="198"/>
      <c r="FG21" s="198"/>
      <c r="FH21" s="198"/>
      <c r="FI21" s="198"/>
      <c r="FJ21" s="198"/>
      <c r="FK21" s="198"/>
      <c r="FL21" s="198"/>
      <c r="FM21" s="198"/>
      <c r="FN21" s="198"/>
      <c r="FO21" s="198"/>
      <c r="FP21" s="198"/>
      <c r="FQ21" s="198"/>
      <c r="FR21" s="198"/>
      <c r="FS21" s="198"/>
      <c r="FT21" s="198"/>
      <c r="FU21" s="198"/>
      <c r="FV21" s="198"/>
      <c r="FW21" s="198"/>
      <c r="FX21" s="198"/>
      <c r="FY21" s="198"/>
      <c r="FZ21" s="198"/>
      <c r="GA21" s="198"/>
      <c r="GB21" s="198"/>
      <c r="GC21" s="198"/>
      <c r="GD21" s="198"/>
      <c r="GE21" s="198"/>
      <c r="GF21" s="198"/>
      <c r="GG21" s="198"/>
      <c r="GH21" s="198"/>
      <c r="GI21" s="198"/>
      <c r="GJ21" s="198"/>
      <c r="GK21" s="198"/>
      <c r="GL21" s="198"/>
      <c r="GM21" s="198"/>
      <c r="GN21" s="198"/>
      <c r="GO21" s="198"/>
      <c r="GP21" s="198"/>
      <c r="GQ21" s="198"/>
      <c r="GR21" s="198"/>
      <c r="GS21" s="198"/>
      <c r="GT21" s="198"/>
      <c r="GU21" s="198"/>
      <c r="GV21" s="198"/>
      <c r="GW21" s="198"/>
      <c r="GX21" s="198"/>
      <c r="GY21" s="198"/>
      <c r="GZ21" s="198"/>
      <c r="HA21" s="198"/>
      <c r="HB21" s="198"/>
      <c r="HC21" s="198"/>
      <c r="HD21" s="198"/>
      <c r="HE21" s="198"/>
      <c r="HF21" s="198"/>
      <c r="HG21" s="198"/>
      <c r="HH21" s="198"/>
      <c r="HI21" s="198"/>
      <c r="HJ21" s="198"/>
      <c r="HK21" s="198"/>
      <c r="HL21" s="198"/>
      <c r="HM21" s="198"/>
      <c r="HN21" s="198"/>
      <c r="HO21" s="198"/>
      <c r="HP21" s="198"/>
      <c r="HQ21" s="198"/>
      <c r="HR21" s="198"/>
      <c r="HS21" s="198"/>
      <c r="HT21" s="198"/>
      <c r="HU21" s="198"/>
      <c r="HV21" s="198"/>
      <c r="HW21" s="198"/>
      <c r="HX21" s="198"/>
      <c r="HY21" s="198"/>
      <c r="HZ21" s="198"/>
      <c r="IA21" s="198"/>
      <c r="IB21" s="198"/>
      <c r="IC21" s="198"/>
      <c r="ID21" s="198"/>
      <c r="IE21" s="198"/>
      <c r="IF21" s="198"/>
      <c r="IG21" s="198"/>
      <c r="IH21" s="198"/>
      <c r="II21" s="198"/>
      <c r="IJ21" s="198"/>
      <c r="IK21" s="198"/>
      <c r="IL21" s="198"/>
      <c r="IM21" s="198"/>
      <c r="IN21" s="198"/>
      <c r="IO21" s="198"/>
      <c r="IP21" s="198"/>
      <c r="IQ21" s="198"/>
      <c r="IR21" s="198"/>
      <c r="IS21" s="198"/>
      <c r="IT21" s="198"/>
      <c r="IU21" s="198"/>
      <c r="IV21" s="198"/>
      <c r="IW21" s="198"/>
    </row>
    <row r="22" spans="2:257" s="196" customFormat="1" ht="20.100000000000001" customHeight="1">
      <c r="B22" s="252">
        <f t="shared" si="2"/>
        <v>12</v>
      </c>
      <c r="C22" s="228"/>
      <c r="D22" s="229"/>
      <c r="E22" s="238"/>
      <c r="F22" s="230"/>
      <c r="G22" s="231"/>
      <c r="H22" s="239"/>
      <c r="I22" s="232"/>
      <c r="J22" s="233"/>
      <c r="K22" s="240"/>
      <c r="L22" s="234"/>
      <c r="M22" s="235"/>
      <c r="N22" s="240"/>
      <c r="O22" s="232"/>
      <c r="P22" s="233"/>
      <c r="Q22" s="273">
        <f t="shared" si="0"/>
        <v>0</v>
      </c>
      <c r="R22" s="274">
        <f t="shared" si="1"/>
        <v>0</v>
      </c>
      <c r="S22" s="233"/>
      <c r="T22" s="232"/>
      <c r="U22" s="275">
        <f t="shared" si="3"/>
        <v>0</v>
      </c>
      <c r="V22" s="272"/>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c r="CP22" s="198"/>
      <c r="CQ22" s="198"/>
      <c r="CR22" s="198"/>
      <c r="CS22" s="198"/>
      <c r="CT22" s="198"/>
      <c r="CU22" s="198"/>
      <c r="CV22" s="198"/>
      <c r="CW22" s="198"/>
      <c r="CX22" s="198"/>
      <c r="CY22" s="198"/>
      <c r="CZ22" s="198"/>
      <c r="DA22" s="198"/>
      <c r="DB22" s="198"/>
      <c r="DC22" s="198"/>
      <c r="DD22" s="198"/>
      <c r="DE22" s="198"/>
      <c r="DF22" s="198"/>
      <c r="DG22" s="198"/>
      <c r="DH22" s="198"/>
      <c r="DI22" s="198"/>
      <c r="DJ22" s="198"/>
      <c r="DK22" s="198"/>
      <c r="DL22" s="198"/>
      <c r="DM22" s="198"/>
      <c r="DN22" s="198"/>
      <c r="DO22" s="198"/>
      <c r="DP22" s="198"/>
      <c r="DQ22" s="198"/>
      <c r="DR22" s="198"/>
      <c r="DS22" s="198"/>
      <c r="DT22" s="198"/>
      <c r="DU22" s="198"/>
      <c r="DV22" s="198"/>
      <c r="DW22" s="198"/>
      <c r="DX22" s="198"/>
      <c r="DY22" s="198"/>
      <c r="DZ22" s="198"/>
      <c r="EA22" s="198"/>
      <c r="EB22" s="198"/>
      <c r="EC22" s="198"/>
      <c r="ED22" s="198"/>
      <c r="EE22" s="198"/>
      <c r="EF22" s="198"/>
      <c r="EG22" s="198"/>
      <c r="EH22" s="198"/>
      <c r="EI22" s="198"/>
      <c r="EJ22" s="198"/>
      <c r="EK22" s="198"/>
      <c r="EL22" s="198"/>
      <c r="EM22" s="198"/>
      <c r="EN22" s="198"/>
      <c r="EO22" s="198"/>
      <c r="EP22" s="198"/>
      <c r="EQ22" s="198"/>
      <c r="ER22" s="198"/>
      <c r="ES22" s="198"/>
      <c r="ET22" s="198"/>
      <c r="EU22" s="198"/>
      <c r="EV22" s="198"/>
      <c r="EW22" s="198"/>
      <c r="EX22" s="198"/>
      <c r="EY22" s="198"/>
      <c r="EZ22" s="198"/>
      <c r="FA22" s="198"/>
      <c r="FB22" s="198"/>
      <c r="FC22" s="198"/>
      <c r="FD22" s="198"/>
      <c r="FE22" s="198"/>
      <c r="FF22" s="198"/>
      <c r="FG22" s="198"/>
      <c r="FH22" s="198"/>
      <c r="FI22" s="198"/>
      <c r="FJ22" s="198"/>
      <c r="FK22" s="198"/>
      <c r="FL22" s="198"/>
      <c r="FM22" s="198"/>
      <c r="FN22" s="198"/>
      <c r="FO22" s="198"/>
      <c r="FP22" s="198"/>
      <c r="FQ22" s="198"/>
      <c r="FR22" s="198"/>
      <c r="FS22" s="198"/>
      <c r="FT22" s="198"/>
      <c r="FU22" s="198"/>
      <c r="FV22" s="198"/>
      <c r="FW22" s="198"/>
      <c r="FX22" s="198"/>
      <c r="FY22" s="198"/>
      <c r="FZ22" s="198"/>
      <c r="GA22" s="198"/>
      <c r="GB22" s="198"/>
      <c r="GC22" s="198"/>
      <c r="GD22" s="198"/>
      <c r="GE22" s="198"/>
      <c r="GF22" s="198"/>
      <c r="GG22" s="198"/>
      <c r="GH22" s="198"/>
      <c r="GI22" s="198"/>
      <c r="GJ22" s="198"/>
      <c r="GK22" s="198"/>
      <c r="GL22" s="198"/>
      <c r="GM22" s="198"/>
      <c r="GN22" s="198"/>
      <c r="GO22" s="198"/>
      <c r="GP22" s="198"/>
      <c r="GQ22" s="198"/>
      <c r="GR22" s="198"/>
      <c r="GS22" s="198"/>
      <c r="GT22" s="198"/>
      <c r="GU22" s="198"/>
      <c r="GV22" s="198"/>
      <c r="GW22" s="198"/>
      <c r="GX22" s="198"/>
      <c r="GY22" s="198"/>
      <c r="GZ22" s="198"/>
      <c r="HA22" s="198"/>
      <c r="HB22" s="198"/>
      <c r="HC22" s="198"/>
      <c r="HD22" s="198"/>
      <c r="HE22" s="198"/>
      <c r="HF22" s="198"/>
      <c r="HG22" s="198"/>
      <c r="HH22" s="198"/>
      <c r="HI22" s="198"/>
      <c r="HJ22" s="198"/>
      <c r="HK22" s="198"/>
      <c r="HL22" s="198"/>
      <c r="HM22" s="198"/>
      <c r="HN22" s="198"/>
      <c r="HO22" s="198"/>
      <c r="HP22" s="198"/>
      <c r="HQ22" s="198"/>
      <c r="HR22" s="198"/>
      <c r="HS22" s="198"/>
      <c r="HT22" s="198"/>
      <c r="HU22" s="198"/>
      <c r="HV22" s="198"/>
      <c r="HW22" s="198"/>
      <c r="HX22" s="198"/>
      <c r="HY22" s="198"/>
      <c r="HZ22" s="198"/>
      <c r="IA22" s="198"/>
      <c r="IB22" s="198"/>
      <c r="IC22" s="198"/>
      <c r="ID22" s="198"/>
      <c r="IE22" s="198"/>
      <c r="IF22" s="198"/>
      <c r="IG22" s="198"/>
      <c r="IH22" s="198"/>
      <c r="II22" s="198"/>
      <c r="IJ22" s="198"/>
      <c r="IK22" s="198"/>
      <c r="IL22" s="198"/>
      <c r="IM22" s="198"/>
      <c r="IN22" s="198"/>
      <c r="IO22" s="198"/>
      <c r="IP22" s="198"/>
      <c r="IQ22" s="198"/>
      <c r="IR22" s="198"/>
      <c r="IS22" s="198"/>
      <c r="IT22" s="198"/>
      <c r="IU22" s="198"/>
      <c r="IV22" s="198"/>
      <c r="IW22" s="198"/>
    </row>
    <row r="23" spans="2:257" s="196" customFormat="1" ht="20.100000000000001" customHeight="1">
      <c r="B23" s="252">
        <f t="shared" si="2"/>
        <v>13</v>
      </c>
      <c r="C23" s="228"/>
      <c r="D23" s="229"/>
      <c r="E23" s="238"/>
      <c r="F23" s="230"/>
      <c r="G23" s="231"/>
      <c r="H23" s="239"/>
      <c r="I23" s="232"/>
      <c r="J23" s="233"/>
      <c r="K23" s="240"/>
      <c r="L23" s="234"/>
      <c r="M23" s="235"/>
      <c r="N23" s="240"/>
      <c r="O23" s="232"/>
      <c r="P23" s="233"/>
      <c r="Q23" s="273">
        <f t="shared" si="0"/>
        <v>0</v>
      </c>
      <c r="R23" s="274">
        <f t="shared" si="1"/>
        <v>0</v>
      </c>
      <c r="S23" s="233"/>
      <c r="T23" s="232"/>
      <c r="U23" s="275">
        <f t="shared" si="3"/>
        <v>0</v>
      </c>
      <c r="V23" s="272"/>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198"/>
      <c r="CF23" s="198"/>
      <c r="CG23" s="198"/>
      <c r="CH23" s="198"/>
      <c r="CI23" s="198"/>
      <c r="CJ23" s="198"/>
      <c r="CK23" s="198"/>
      <c r="CL23" s="198"/>
      <c r="CM23" s="198"/>
      <c r="CN23" s="198"/>
      <c r="CO23" s="198"/>
      <c r="CP23" s="198"/>
      <c r="CQ23" s="198"/>
      <c r="CR23" s="198"/>
      <c r="CS23" s="198"/>
      <c r="CT23" s="198"/>
      <c r="CU23" s="198"/>
      <c r="CV23" s="198"/>
      <c r="CW23" s="198"/>
      <c r="CX23" s="198"/>
      <c r="CY23" s="198"/>
      <c r="CZ23" s="198"/>
      <c r="DA23" s="198"/>
      <c r="DB23" s="198"/>
      <c r="DC23" s="198"/>
      <c r="DD23" s="198"/>
      <c r="DE23" s="198"/>
      <c r="DF23" s="198"/>
      <c r="DG23" s="198"/>
      <c r="DH23" s="198"/>
      <c r="DI23" s="198"/>
      <c r="DJ23" s="198"/>
      <c r="DK23" s="198"/>
      <c r="DL23" s="198"/>
      <c r="DM23" s="198"/>
      <c r="DN23" s="198"/>
      <c r="DO23" s="198"/>
      <c r="DP23" s="198"/>
      <c r="DQ23" s="198"/>
      <c r="DR23" s="198"/>
      <c r="DS23" s="198"/>
      <c r="DT23" s="198"/>
      <c r="DU23" s="198"/>
      <c r="DV23" s="198"/>
      <c r="DW23" s="198"/>
      <c r="DX23" s="198"/>
      <c r="DY23" s="198"/>
      <c r="DZ23" s="198"/>
      <c r="EA23" s="198"/>
      <c r="EB23" s="198"/>
      <c r="EC23" s="198"/>
      <c r="ED23" s="198"/>
      <c r="EE23" s="198"/>
      <c r="EF23" s="198"/>
      <c r="EG23" s="198"/>
      <c r="EH23" s="198"/>
      <c r="EI23" s="198"/>
      <c r="EJ23" s="198"/>
      <c r="EK23" s="198"/>
      <c r="EL23" s="198"/>
      <c r="EM23" s="198"/>
      <c r="EN23" s="198"/>
      <c r="EO23" s="198"/>
      <c r="EP23" s="198"/>
      <c r="EQ23" s="198"/>
      <c r="ER23" s="198"/>
      <c r="ES23" s="198"/>
      <c r="ET23" s="198"/>
      <c r="EU23" s="198"/>
      <c r="EV23" s="198"/>
      <c r="EW23" s="198"/>
      <c r="EX23" s="198"/>
      <c r="EY23" s="198"/>
      <c r="EZ23" s="198"/>
      <c r="FA23" s="198"/>
      <c r="FB23" s="198"/>
      <c r="FC23" s="198"/>
      <c r="FD23" s="198"/>
      <c r="FE23" s="198"/>
      <c r="FF23" s="198"/>
      <c r="FG23" s="198"/>
      <c r="FH23" s="198"/>
      <c r="FI23" s="198"/>
      <c r="FJ23" s="198"/>
      <c r="FK23" s="198"/>
      <c r="FL23" s="198"/>
      <c r="FM23" s="198"/>
      <c r="FN23" s="198"/>
      <c r="FO23" s="198"/>
      <c r="FP23" s="198"/>
      <c r="FQ23" s="198"/>
      <c r="FR23" s="198"/>
      <c r="FS23" s="198"/>
      <c r="FT23" s="198"/>
      <c r="FU23" s="198"/>
      <c r="FV23" s="198"/>
      <c r="FW23" s="198"/>
      <c r="FX23" s="198"/>
      <c r="FY23" s="198"/>
      <c r="FZ23" s="198"/>
      <c r="GA23" s="198"/>
      <c r="GB23" s="198"/>
      <c r="GC23" s="198"/>
      <c r="GD23" s="198"/>
      <c r="GE23" s="198"/>
      <c r="GF23" s="198"/>
      <c r="GG23" s="198"/>
      <c r="GH23" s="198"/>
      <c r="GI23" s="198"/>
      <c r="GJ23" s="198"/>
      <c r="GK23" s="198"/>
      <c r="GL23" s="198"/>
      <c r="GM23" s="198"/>
      <c r="GN23" s="198"/>
      <c r="GO23" s="198"/>
      <c r="GP23" s="198"/>
      <c r="GQ23" s="198"/>
      <c r="GR23" s="198"/>
      <c r="GS23" s="198"/>
      <c r="GT23" s="198"/>
      <c r="GU23" s="198"/>
      <c r="GV23" s="198"/>
      <c r="GW23" s="198"/>
      <c r="GX23" s="198"/>
      <c r="GY23" s="198"/>
      <c r="GZ23" s="198"/>
      <c r="HA23" s="198"/>
      <c r="HB23" s="198"/>
      <c r="HC23" s="198"/>
      <c r="HD23" s="198"/>
      <c r="HE23" s="198"/>
      <c r="HF23" s="198"/>
      <c r="HG23" s="198"/>
      <c r="HH23" s="198"/>
      <c r="HI23" s="198"/>
      <c r="HJ23" s="198"/>
      <c r="HK23" s="198"/>
      <c r="HL23" s="198"/>
      <c r="HM23" s="198"/>
      <c r="HN23" s="198"/>
      <c r="HO23" s="198"/>
      <c r="HP23" s="198"/>
      <c r="HQ23" s="198"/>
      <c r="HR23" s="198"/>
      <c r="HS23" s="198"/>
      <c r="HT23" s="198"/>
      <c r="HU23" s="198"/>
      <c r="HV23" s="198"/>
      <c r="HW23" s="198"/>
      <c r="HX23" s="198"/>
      <c r="HY23" s="198"/>
      <c r="HZ23" s="198"/>
      <c r="IA23" s="198"/>
      <c r="IB23" s="198"/>
      <c r="IC23" s="198"/>
      <c r="ID23" s="198"/>
      <c r="IE23" s="198"/>
      <c r="IF23" s="198"/>
      <c r="IG23" s="198"/>
      <c r="IH23" s="198"/>
      <c r="II23" s="198"/>
      <c r="IJ23" s="198"/>
      <c r="IK23" s="198"/>
      <c r="IL23" s="198"/>
      <c r="IM23" s="198"/>
      <c r="IN23" s="198"/>
      <c r="IO23" s="198"/>
      <c r="IP23" s="198"/>
      <c r="IQ23" s="198"/>
      <c r="IR23" s="198"/>
      <c r="IS23" s="198"/>
      <c r="IT23" s="198"/>
      <c r="IU23" s="198"/>
      <c r="IV23" s="198"/>
      <c r="IW23" s="198"/>
    </row>
    <row r="24" spans="2:257" s="196" customFormat="1" ht="20.100000000000001" customHeight="1">
      <c r="B24" s="252">
        <f t="shared" si="2"/>
        <v>14</v>
      </c>
      <c r="C24" s="228"/>
      <c r="D24" s="229"/>
      <c r="E24" s="238"/>
      <c r="F24" s="230"/>
      <c r="G24" s="231"/>
      <c r="H24" s="239"/>
      <c r="I24" s="232"/>
      <c r="J24" s="233"/>
      <c r="K24" s="240"/>
      <c r="L24" s="234"/>
      <c r="M24" s="235"/>
      <c r="N24" s="240"/>
      <c r="O24" s="232"/>
      <c r="P24" s="233"/>
      <c r="Q24" s="273">
        <f t="shared" si="0"/>
        <v>0</v>
      </c>
      <c r="R24" s="274">
        <f t="shared" si="1"/>
        <v>0</v>
      </c>
      <c r="S24" s="233"/>
      <c r="T24" s="232"/>
      <c r="U24" s="275">
        <f>IF(+Q24&gt;0.33334,14,0)</f>
        <v>0</v>
      </c>
      <c r="V24" s="272"/>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8"/>
      <c r="CA24" s="198"/>
      <c r="CB24" s="198"/>
      <c r="CC24" s="198"/>
      <c r="CD24" s="198"/>
      <c r="CE24" s="198"/>
      <c r="CF24" s="198"/>
      <c r="CG24" s="198"/>
      <c r="CH24" s="198"/>
      <c r="CI24" s="198"/>
      <c r="CJ24" s="198"/>
      <c r="CK24" s="198"/>
      <c r="CL24" s="198"/>
      <c r="CM24" s="198"/>
      <c r="CN24" s="198"/>
      <c r="CO24" s="198"/>
      <c r="CP24" s="198"/>
      <c r="CQ24" s="198"/>
      <c r="CR24" s="198"/>
      <c r="CS24" s="198"/>
      <c r="CT24" s="198"/>
      <c r="CU24" s="198"/>
      <c r="CV24" s="198"/>
      <c r="CW24" s="198"/>
      <c r="CX24" s="198"/>
      <c r="CY24" s="198"/>
      <c r="CZ24" s="198"/>
      <c r="DA24" s="198"/>
      <c r="DB24" s="198"/>
      <c r="DC24" s="198"/>
      <c r="DD24" s="198"/>
      <c r="DE24" s="198"/>
      <c r="DF24" s="198"/>
      <c r="DG24" s="198"/>
      <c r="DH24" s="198"/>
      <c r="DI24" s="198"/>
      <c r="DJ24" s="198"/>
      <c r="DK24" s="198"/>
      <c r="DL24" s="198"/>
      <c r="DM24" s="198"/>
      <c r="DN24" s="198"/>
      <c r="DO24" s="198"/>
      <c r="DP24" s="198"/>
      <c r="DQ24" s="198"/>
      <c r="DR24" s="198"/>
      <c r="DS24" s="198"/>
      <c r="DT24" s="198"/>
      <c r="DU24" s="198"/>
      <c r="DV24" s="198"/>
      <c r="DW24" s="198"/>
      <c r="DX24" s="198"/>
      <c r="DY24" s="198"/>
      <c r="DZ24" s="198"/>
      <c r="EA24" s="198"/>
      <c r="EB24" s="198"/>
      <c r="EC24" s="198"/>
      <c r="ED24" s="198"/>
      <c r="EE24" s="198"/>
      <c r="EF24" s="198"/>
      <c r="EG24" s="198"/>
      <c r="EH24" s="198"/>
      <c r="EI24" s="198"/>
      <c r="EJ24" s="198"/>
      <c r="EK24" s="198"/>
      <c r="EL24" s="198"/>
      <c r="EM24" s="198"/>
      <c r="EN24" s="198"/>
      <c r="EO24" s="198"/>
      <c r="EP24" s="198"/>
      <c r="EQ24" s="198"/>
      <c r="ER24" s="198"/>
      <c r="ES24" s="198"/>
      <c r="ET24" s="198"/>
      <c r="EU24" s="198"/>
      <c r="EV24" s="198"/>
      <c r="EW24" s="198"/>
      <c r="EX24" s="198"/>
      <c r="EY24" s="198"/>
      <c r="EZ24" s="198"/>
      <c r="FA24" s="198"/>
      <c r="FB24" s="198"/>
      <c r="FC24" s="198"/>
      <c r="FD24" s="198"/>
      <c r="FE24" s="198"/>
      <c r="FF24" s="198"/>
      <c r="FG24" s="198"/>
      <c r="FH24" s="198"/>
      <c r="FI24" s="198"/>
      <c r="FJ24" s="198"/>
      <c r="FK24" s="198"/>
      <c r="FL24" s="198"/>
      <c r="FM24" s="198"/>
      <c r="FN24" s="198"/>
      <c r="FO24" s="198"/>
      <c r="FP24" s="198"/>
      <c r="FQ24" s="198"/>
      <c r="FR24" s="198"/>
      <c r="FS24" s="198"/>
      <c r="FT24" s="198"/>
      <c r="FU24" s="198"/>
      <c r="FV24" s="198"/>
      <c r="FW24" s="198"/>
      <c r="FX24" s="198"/>
      <c r="FY24" s="198"/>
      <c r="FZ24" s="198"/>
      <c r="GA24" s="198"/>
      <c r="GB24" s="198"/>
      <c r="GC24" s="198"/>
      <c r="GD24" s="198"/>
      <c r="GE24" s="198"/>
      <c r="GF24" s="198"/>
      <c r="GG24" s="198"/>
      <c r="GH24" s="198"/>
      <c r="GI24" s="198"/>
      <c r="GJ24" s="198"/>
      <c r="GK24" s="198"/>
      <c r="GL24" s="198"/>
      <c r="GM24" s="198"/>
      <c r="GN24" s="198"/>
      <c r="GO24" s="198"/>
      <c r="GP24" s="198"/>
      <c r="GQ24" s="198"/>
      <c r="GR24" s="198"/>
      <c r="GS24" s="198"/>
      <c r="GT24" s="198"/>
      <c r="GU24" s="198"/>
      <c r="GV24" s="198"/>
      <c r="GW24" s="198"/>
      <c r="GX24" s="198"/>
      <c r="GY24" s="198"/>
      <c r="GZ24" s="198"/>
      <c r="HA24" s="198"/>
      <c r="HB24" s="198"/>
      <c r="HC24" s="198"/>
      <c r="HD24" s="198"/>
      <c r="HE24" s="198"/>
      <c r="HF24" s="198"/>
      <c r="HG24" s="198"/>
      <c r="HH24" s="198"/>
      <c r="HI24" s="198"/>
      <c r="HJ24" s="198"/>
      <c r="HK24" s="198"/>
      <c r="HL24" s="198"/>
      <c r="HM24" s="198"/>
      <c r="HN24" s="198"/>
      <c r="HO24" s="198"/>
      <c r="HP24" s="198"/>
      <c r="HQ24" s="198"/>
      <c r="HR24" s="198"/>
      <c r="HS24" s="198"/>
      <c r="HT24" s="198"/>
      <c r="HU24" s="198"/>
      <c r="HV24" s="198"/>
      <c r="HW24" s="198"/>
      <c r="HX24" s="198"/>
      <c r="HY24" s="198"/>
      <c r="HZ24" s="198"/>
      <c r="IA24" s="198"/>
      <c r="IB24" s="198"/>
      <c r="IC24" s="198"/>
      <c r="ID24" s="198"/>
      <c r="IE24" s="198"/>
      <c r="IF24" s="198"/>
      <c r="IG24" s="198"/>
      <c r="IH24" s="198"/>
      <c r="II24" s="198"/>
      <c r="IJ24" s="198"/>
      <c r="IK24" s="198"/>
      <c r="IL24" s="198"/>
      <c r="IM24" s="198"/>
      <c r="IN24" s="198"/>
      <c r="IO24" s="198"/>
      <c r="IP24" s="198"/>
      <c r="IQ24" s="198"/>
      <c r="IR24" s="198"/>
      <c r="IS24" s="198"/>
      <c r="IT24" s="198"/>
      <c r="IU24" s="198"/>
      <c r="IV24" s="198"/>
      <c r="IW24" s="198"/>
    </row>
    <row r="25" spans="2:257" s="196" customFormat="1" ht="20.100000000000001" customHeight="1">
      <c r="B25" s="252">
        <f t="shared" si="2"/>
        <v>15</v>
      </c>
      <c r="C25" s="228"/>
      <c r="D25" s="229"/>
      <c r="E25" s="238"/>
      <c r="F25" s="230"/>
      <c r="G25" s="231"/>
      <c r="H25" s="239"/>
      <c r="I25" s="232"/>
      <c r="J25" s="233"/>
      <c r="K25" s="240"/>
      <c r="L25" s="234"/>
      <c r="M25" s="235"/>
      <c r="N25" s="240"/>
      <c r="O25" s="232"/>
      <c r="P25" s="233"/>
      <c r="Q25" s="273">
        <f t="shared" si="0"/>
        <v>0</v>
      </c>
      <c r="R25" s="274">
        <f t="shared" si="1"/>
        <v>0</v>
      </c>
      <c r="S25" s="233"/>
      <c r="T25" s="232"/>
      <c r="U25" s="275">
        <f t="shared" si="3"/>
        <v>0</v>
      </c>
      <c r="V25" s="272"/>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c r="CF25" s="198"/>
      <c r="CG25" s="198"/>
      <c r="CH25" s="198"/>
      <c r="CI25" s="198"/>
      <c r="CJ25" s="198"/>
      <c r="CK25" s="198"/>
      <c r="CL25" s="198"/>
      <c r="CM25" s="198"/>
      <c r="CN25" s="198"/>
      <c r="CO25" s="198"/>
      <c r="CP25" s="198"/>
      <c r="CQ25" s="198"/>
      <c r="CR25" s="198"/>
      <c r="CS25" s="198"/>
      <c r="CT25" s="198"/>
      <c r="CU25" s="198"/>
      <c r="CV25" s="198"/>
      <c r="CW25" s="198"/>
      <c r="CX25" s="198"/>
      <c r="CY25" s="198"/>
      <c r="CZ25" s="198"/>
      <c r="DA25" s="198"/>
      <c r="DB25" s="198"/>
      <c r="DC25" s="198"/>
      <c r="DD25" s="198"/>
      <c r="DE25" s="198"/>
      <c r="DF25" s="198"/>
      <c r="DG25" s="198"/>
      <c r="DH25" s="198"/>
      <c r="DI25" s="198"/>
      <c r="DJ25" s="198"/>
      <c r="DK25" s="198"/>
      <c r="DL25" s="198"/>
      <c r="DM25" s="198"/>
      <c r="DN25" s="198"/>
      <c r="DO25" s="198"/>
      <c r="DP25" s="198"/>
      <c r="DQ25" s="198"/>
      <c r="DR25" s="198"/>
      <c r="DS25" s="198"/>
      <c r="DT25" s="198"/>
      <c r="DU25" s="198"/>
      <c r="DV25" s="198"/>
      <c r="DW25" s="198"/>
      <c r="DX25" s="198"/>
      <c r="DY25" s="198"/>
      <c r="DZ25" s="198"/>
      <c r="EA25" s="198"/>
      <c r="EB25" s="198"/>
      <c r="EC25" s="198"/>
      <c r="ED25" s="198"/>
      <c r="EE25" s="198"/>
      <c r="EF25" s="198"/>
      <c r="EG25" s="198"/>
      <c r="EH25" s="198"/>
      <c r="EI25" s="198"/>
      <c r="EJ25" s="198"/>
      <c r="EK25" s="198"/>
      <c r="EL25" s="198"/>
      <c r="EM25" s="198"/>
      <c r="EN25" s="198"/>
      <c r="EO25" s="198"/>
      <c r="EP25" s="198"/>
      <c r="EQ25" s="198"/>
      <c r="ER25" s="198"/>
      <c r="ES25" s="198"/>
      <c r="ET25" s="198"/>
      <c r="EU25" s="198"/>
      <c r="EV25" s="198"/>
      <c r="EW25" s="198"/>
      <c r="EX25" s="198"/>
      <c r="EY25" s="198"/>
      <c r="EZ25" s="198"/>
      <c r="FA25" s="198"/>
      <c r="FB25" s="198"/>
      <c r="FC25" s="198"/>
      <c r="FD25" s="198"/>
      <c r="FE25" s="198"/>
      <c r="FF25" s="198"/>
      <c r="FG25" s="198"/>
      <c r="FH25" s="198"/>
      <c r="FI25" s="198"/>
      <c r="FJ25" s="198"/>
      <c r="FK25" s="198"/>
      <c r="FL25" s="198"/>
      <c r="FM25" s="198"/>
      <c r="FN25" s="198"/>
      <c r="FO25" s="198"/>
      <c r="FP25" s="198"/>
      <c r="FQ25" s="198"/>
      <c r="FR25" s="198"/>
      <c r="FS25" s="198"/>
      <c r="FT25" s="198"/>
      <c r="FU25" s="198"/>
      <c r="FV25" s="198"/>
      <c r="FW25" s="198"/>
      <c r="FX25" s="198"/>
      <c r="FY25" s="198"/>
      <c r="FZ25" s="198"/>
      <c r="GA25" s="198"/>
      <c r="GB25" s="198"/>
      <c r="GC25" s="198"/>
      <c r="GD25" s="198"/>
      <c r="GE25" s="198"/>
      <c r="GF25" s="198"/>
      <c r="GG25" s="198"/>
      <c r="GH25" s="198"/>
      <c r="GI25" s="198"/>
      <c r="GJ25" s="198"/>
      <c r="GK25" s="198"/>
      <c r="GL25" s="198"/>
      <c r="GM25" s="198"/>
      <c r="GN25" s="198"/>
      <c r="GO25" s="198"/>
      <c r="GP25" s="198"/>
      <c r="GQ25" s="198"/>
      <c r="GR25" s="198"/>
      <c r="GS25" s="198"/>
      <c r="GT25" s="198"/>
      <c r="GU25" s="198"/>
      <c r="GV25" s="198"/>
      <c r="GW25" s="198"/>
      <c r="GX25" s="198"/>
      <c r="GY25" s="198"/>
      <c r="GZ25" s="198"/>
      <c r="HA25" s="198"/>
      <c r="HB25" s="198"/>
      <c r="HC25" s="198"/>
      <c r="HD25" s="198"/>
      <c r="HE25" s="198"/>
      <c r="HF25" s="198"/>
      <c r="HG25" s="198"/>
      <c r="HH25" s="198"/>
      <c r="HI25" s="198"/>
      <c r="HJ25" s="198"/>
      <c r="HK25" s="198"/>
      <c r="HL25" s="198"/>
      <c r="HM25" s="198"/>
      <c r="HN25" s="198"/>
      <c r="HO25" s="198"/>
      <c r="HP25" s="198"/>
      <c r="HQ25" s="198"/>
      <c r="HR25" s="198"/>
      <c r="HS25" s="198"/>
      <c r="HT25" s="198"/>
      <c r="HU25" s="198"/>
      <c r="HV25" s="198"/>
      <c r="HW25" s="198"/>
      <c r="HX25" s="198"/>
      <c r="HY25" s="198"/>
      <c r="HZ25" s="198"/>
      <c r="IA25" s="198"/>
      <c r="IB25" s="198"/>
      <c r="IC25" s="198"/>
      <c r="ID25" s="198"/>
      <c r="IE25" s="198"/>
      <c r="IF25" s="198"/>
      <c r="IG25" s="198"/>
      <c r="IH25" s="198"/>
      <c r="II25" s="198"/>
      <c r="IJ25" s="198"/>
      <c r="IK25" s="198"/>
      <c r="IL25" s="198"/>
      <c r="IM25" s="198"/>
      <c r="IN25" s="198"/>
      <c r="IO25" s="198"/>
      <c r="IP25" s="198"/>
      <c r="IQ25" s="198"/>
      <c r="IR25" s="198"/>
      <c r="IS25" s="198"/>
      <c r="IT25" s="198"/>
      <c r="IU25" s="198"/>
      <c r="IV25" s="198"/>
      <c r="IW25" s="198"/>
    </row>
    <row r="26" spans="2:257" s="196" customFormat="1" ht="20.100000000000001" customHeight="1">
      <c r="B26" s="252">
        <f t="shared" si="2"/>
        <v>16</v>
      </c>
      <c r="C26" s="228"/>
      <c r="D26" s="229"/>
      <c r="E26" s="238"/>
      <c r="F26" s="230"/>
      <c r="G26" s="231"/>
      <c r="H26" s="239"/>
      <c r="I26" s="232"/>
      <c r="J26" s="233"/>
      <c r="K26" s="240"/>
      <c r="L26" s="234"/>
      <c r="M26" s="235"/>
      <c r="N26" s="240"/>
      <c r="O26" s="232"/>
      <c r="P26" s="233"/>
      <c r="Q26" s="273">
        <f t="shared" si="0"/>
        <v>0</v>
      </c>
      <c r="R26" s="274">
        <f t="shared" si="1"/>
        <v>0</v>
      </c>
      <c r="S26" s="233"/>
      <c r="T26" s="232"/>
      <c r="U26" s="275">
        <f t="shared" si="3"/>
        <v>0</v>
      </c>
      <c r="V26" s="272"/>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8"/>
      <c r="AZ26" s="198"/>
      <c r="BA26" s="198"/>
      <c r="BB26" s="198"/>
      <c r="BC26" s="198"/>
      <c r="BD26" s="198"/>
      <c r="BE26" s="198"/>
      <c r="BF26" s="198"/>
      <c r="BG26" s="198"/>
      <c r="BH26" s="198"/>
      <c r="BI26" s="198"/>
      <c r="BJ26" s="198"/>
      <c r="BK26" s="198"/>
      <c r="BL26" s="198"/>
      <c r="BM26" s="198"/>
      <c r="BN26" s="198"/>
      <c r="BO26" s="198"/>
      <c r="BP26" s="198"/>
      <c r="BQ26" s="198"/>
      <c r="BR26" s="198"/>
      <c r="BS26" s="198"/>
      <c r="BT26" s="198"/>
      <c r="BU26" s="198"/>
      <c r="BV26" s="198"/>
      <c r="BW26" s="198"/>
      <c r="BX26" s="198"/>
      <c r="BY26" s="198"/>
      <c r="BZ26" s="198"/>
      <c r="CA26" s="198"/>
      <c r="CB26" s="198"/>
      <c r="CC26" s="198"/>
      <c r="CD26" s="198"/>
      <c r="CE26" s="198"/>
      <c r="CF26" s="198"/>
      <c r="CG26" s="198"/>
      <c r="CH26" s="198"/>
      <c r="CI26" s="198"/>
      <c r="CJ26" s="198"/>
      <c r="CK26" s="198"/>
      <c r="CL26" s="198"/>
      <c r="CM26" s="198"/>
      <c r="CN26" s="198"/>
      <c r="CO26" s="198"/>
      <c r="CP26" s="198"/>
      <c r="CQ26" s="198"/>
      <c r="CR26" s="198"/>
      <c r="CS26" s="198"/>
      <c r="CT26" s="198"/>
      <c r="CU26" s="198"/>
      <c r="CV26" s="198"/>
      <c r="CW26" s="198"/>
      <c r="CX26" s="198"/>
      <c r="CY26" s="198"/>
      <c r="CZ26" s="198"/>
      <c r="DA26" s="198"/>
      <c r="DB26" s="198"/>
      <c r="DC26" s="198"/>
      <c r="DD26" s="198"/>
      <c r="DE26" s="198"/>
      <c r="DF26" s="198"/>
      <c r="DG26" s="198"/>
      <c r="DH26" s="198"/>
      <c r="DI26" s="198"/>
      <c r="DJ26" s="198"/>
      <c r="DK26" s="198"/>
      <c r="DL26" s="198"/>
      <c r="DM26" s="198"/>
      <c r="DN26" s="198"/>
      <c r="DO26" s="198"/>
      <c r="DP26" s="198"/>
      <c r="DQ26" s="198"/>
      <c r="DR26" s="198"/>
      <c r="DS26" s="198"/>
      <c r="DT26" s="198"/>
      <c r="DU26" s="198"/>
      <c r="DV26" s="198"/>
      <c r="DW26" s="198"/>
      <c r="DX26" s="198"/>
      <c r="DY26" s="198"/>
      <c r="DZ26" s="198"/>
      <c r="EA26" s="198"/>
      <c r="EB26" s="198"/>
      <c r="EC26" s="198"/>
      <c r="ED26" s="198"/>
      <c r="EE26" s="198"/>
      <c r="EF26" s="198"/>
      <c r="EG26" s="198"/>
      <c r="EH26" s="198"/>
      <c r="EI26" s="198"/>
      <c r="EJ26" s="198"/>
      <c r="EK26" s="198"/>
      <c r="EL26" s="198"/>
      <c r="EM26" s="198"/>
      <c r="EN26" s="198"/>
      <c r="EO26" s="198"/>
      <c r="EP26" s="198"/>
      <c r="EQ26" s="198"/>
      <c r="ER26" s="198"/>
      <c r="ES26" s="198"/>
      <c r="ET26" s="198"/>
      <c r="EU26" s="198"/>
      <c r="EV26" s="198"/>
      <c r="EW26" s="198"/>
      <c r="EX26" s="198"/>
      <c r="EY26" s="198"/>
      <c r="EZ26" s="198"/>
      <c r="FA26" s="198"/>
      <c r="FB26" s="198"/>
      <c r="FC26" s="198"/>
      <c r="FD26" s="198"/>
      <c r="FE26" s="198"/>
      <c r="FF26" s="198"/>
      <c r="FG26" s="198"/>
      <c r="FH26" s="198"/>
      <c r="FI26" s="198"/>
      <c r="FJ26" s="198"/>
      <c r="FK26" s="198"/>
      <c r="FL26" s="198"/>
      <c r="FM26" s="198"/>
      <c r="FN26" s="198"/>
      <c r="FO26" s="198"/>
      <c r="FP26" s="198"/>
      <c r="FQ26" s="198"/>
      <c r="FR26" s="198"/>
      <c r="FS26" s="198"/>
      <c r="FT26" s="198"/>
      <c r="FU26" s="198"/>
      <c r="FV26" s="198"/>
      <c r="FW26" s="198"/>
      <c r="FX26" s="198"/>
      <c r="FY26" s="198"/>
      <c r="FZ26" s="198"/>
      <c r="GA26" s="198"/>
      <c r="GB26" s="198"/>
      <c r="GC26" s="198"/>
      <c r="GD26" s="198"/>
      <c r="GE26" s="198"/>
      <c r="GF26" s="198"/>
      <c r="GG26" s="198"/>
      <c r="GH26" s="198"/>
      <c r="GI26" s="198"/>
      <c r="GJ26" s="198"/>
      <c r="GK26" s="198"/>
      <c r="GL26" s="198"/>
      <c r="GM26" s="198"/>
      <c r="GN26" s="198"/>
      <c r="GO26" s="198"/>
      <c r="GP26" s="198"/>
      <c r="GQ26" s="198"/>
      <c r="GR26" s="198"/>
      <c r="GS26" s="198"/>
      <c r="GT26" s="198"/>
      <c r="GU26" s="198"/>
      <c r="GV26" s="198"/>
      <c r="GW26" s="198"/>
      <c r="GX26" s="198"/>
      <c r="GY26" s="198"/>
      <c r="GZ26" s="198"/>
      <c r="HA26" s="198"/>
      <c r="HB26" s="198"/>
      <c r="HC26" s="198"/>
      <c r="HD26" s="198"/>
      <c r="HE26" s="198"/>
      <c r="HF26" s="198"/>
      <c r="HG26" s="198"/>
      <c r="HH26" s="198"/>
      <c r="HI26" s="198"/>
      <c r="HJ26" s="198"/>
      <c r="HK26" s="198"/>
      <c r="HL26" s="198"/>
      <c r="HM26" s="198"/>
      <c r="HN26" s="198"/>
      <c r="HO26" s="198"/>
      <c r="HP26" s="198"/>
      <c r="HQ26" s="198"/>
      <c r="HR26" s="198"/>
      <c r="HS26" s="198"/>
      <c r="HT26" s="198"/>
      <c r="HU26" s="198"/>
      <c r="HV26" s="198"/>
      <c r="HW26" s="198"/>
      <c r="HX26" s="198"/>
      <c r="HY26" s="198"/>
      <c r="HZ26" s="198"/>
      <c r="IA26" s="198"/>
      <c r="IB26" s="198"/>
      <c r="IC26" s="198"/>
      <c r="ID26" s="198"/>
      <c r="IE26" s="198"/>
      <c r="IF26" s="198"/>
      <c r="IG26" s="198"/>
      <c r="IH26" s="198"/>
      <c r="II26" s="198"/>
      <c r="IJ26" s="198"/>
      <c r="IK26" s="198"/>
      <c r="IL26" s="198"/>
      <c r="IM26" s="198"/>
      <c r="IN26" s="198"/>
      <c r="IO26" s="198"/>
      <c r="IP26" s="198"/>
      <c r="IQ26" s="198"/>
      <c r="IR26" s="198"/>
      <c r="IS26" s="198"/>
      <c r="IT26" s="198"/>
      <c r="IU26" s="198"/>
      <c r="IV26" s="198"/>
      <c r="IW26" s="198"/>
    </row>
    <row r="27" spans="2:257" s="196" customFormat="1" ht="20.100000000000001" customHeight="1">
      <c r="B27" s="252">
        <f t="shared" si="2"/>
        <v>17</v>
      </c>
      <c r="C27" s="228"/>
      <c r="D27" s="229"/>
      <c r="E27" s="238"/>
      <c r="F27" s="230"/>
      <c r="G27" s="231"/>
      <c r="H27" s="239"/>
      <c r="I27" s="232"/>
      <c r="J27" s="233"/>
      <c r="K27" s="240"/>
      <c r="L27" s="234"/>
      <c r="M27" s="235"/>
      <c r="N27" s="240"/>
      <c r="O27" s="232"/>
      <c r="P27" s="233"/>
      <c r="Q27" s="273">
        <f t="shared" si="0"/>
        <v>0</v>
      </c>
      <c r="R27" s="274">
        <f t="shared" si="1"/>
        <v>0</v>
      </c>
      <c r="S27" s="233"/>
      <c r="T27" s="232"/>
      <c r="U27" s="275">
        <f t="shared" si="3"/>
        <v>0</v>
      </c>
      <c r="V27" s="272"/>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8"/>
      <c r="BP27" s="198"/>
      <c r="BQ27" s="198"/>
      <c r="BR27" s="198"/>
      <c r="BS27" s="198"/>
      <c r="BT27" s="198"/>
      <c r="BU27" s="198"/>
      <c r="BV27" s="198"/>
      <c r="BW27" s="198"/>
      <c r="BX27" s="198"/>
      <c r="BY27" s="198"/>
      <c r="BZ27" s="198"/>
      <c r="CA27" s="198"/>
      <c r="CB27" s="198"/>
      <c r="CC27" s="198"/>
      <c r="CD27" s="198"/>
      <c r="CE27" s="198"/>
      <c r="CF27" s="198"/>
      <c r="CG27" s="198"/>
      <c r="CH27" s="198"/>
      <c r="CI27" s="198"/>
      <c r="CJ27" s="198"/>
      <c r="CK27" s="198"/>
      <c r="CL27" s="198"/>
      <c r="CM27" s="198"/>
      <c r="CN27" s="198"/>
      <c r="CO27" s="198"/>
      <c r="CP27" s="198"/>
      <c r="CQ27" s="198"/>
      <c r="CR27" s="198"/>
      <c r="CS27" s="198"/>
      <c r="CT27" s="198"/>
      <c r="CU27" s="198"/>
      <c r="CV27" s="198"/>
      <c r="CW27" s="198"/>
      <c r="CX27" s="198"/>
      <c r="CY27" s="198"/>
      <c r="CZ27" s="198"/>
      <c r="DA27" s="198"/>
      <c r="DB27" s="198"/>
      <c r="DC27" s="198"/>
      <c r="DD27" s="198"/>
      <c r="DE27" s="198"/>
      <c r="DF27" s="198"/>
      <c r="DG27" s="198"/>
      <c r="DH27" s="198"/>
      <c r="DI27" s="198"/>
      <c r="DJ27" s="198"/>
      <c r="DK27" s="198"/>
      <c r="DL27" s="198"/>
      <c r="DM27" s="198"/>
      <c r="DN27" s="198"/>
      <c r="DO27" s="198"/>
      <c r="DP27" s="198"/>
      <c r="DQ27" s="198"/>
      <c r="DR27" s="198"/>
      <c r="DS27" s="198"/>
      <c r="DT27" s="198"/>
      <c r="DU27" s="198"/>
      <c r="DV27" s="198"/>
      <c r="DW27" s="198"/>
      <c r="DX27" s="198"/>
      <c r="DY27" s="198"/>
      <c r="DZ27" s="198"/>
      <c r="EA27" s="198"/>
      <c r="EB27" s="198"/>
      <c r="EC27" s="198"/>
      <c r="ED27" s="198"/>
      <c r="EE27" s="198"/>
      <c r="EF27" s="198"/>
      <c r="EG27" s="198"/>
      <c r="EH27" s="198"/>
      <c r="EI27" s="198"/>
      <c r="EJ27" s="198"/>
      <c r="EK27" s="198"/>
      <c r="EL27" s="198"/>
      <c r="EM27" s="198"/>
      <c r="EN27" s="198"/>
      <c r="EO27" s="198"/>
      <c r="EP27" s="198"/>
      <c r="EQ27" s="198"/>
      <c r="ER27" s="198"/>
      <c r="ES27" s="198"/>
      <c r="ET27" s="198"/>
      <c r="EU27" s="198"/>
      <c r="EV27" s="198"/>
      <c r="EW27" s="198"/>
      <c r="EX27" s="198"/>
      <c r="EY27" s="198"/>
      <c r="EZ27" s="198"/>
      <c r="FA27" s="198"/>
      <c r="FB27" s="198"/>
      <c r="FC27" s="198"/>
      <c r="FD27" s="198"/>
      <c r="FE27" s="198"/>
      <c r="FF27" s="198"/>
      <c r="FG27" s="198"/>
      <c r="FH27" s="198"/>
      <c r="FI27" s="198"/>
      <c r="FJ27" s="198"/>
      <c r="FK27" s="198"/>
      <c r="FL27" s="198"/>
      <c r="FM27" s="198"/>
      <c r="FN27" s="198"/>
      <c r="FO27" s="198"/>
      <c r="FP27" s="198"/>
      <c r="FQ27" s="198"/>
      <c r="FR27" s="198"/>
      <c r="FS27" s="198"/>
      <c r="FT27" s="198"/>
      <c r="FU27" s="198"/>
      <c r="FV27" s="198"/>
      <c r="FW27" s="198"/>
      <c r="FX27" s="198"/>
      <c r="FY27" s="198"/>
      <c r="FZ27" s="198"/>
      <c r="GA27" s="198"/>
      <c r="GB27" s="198"/>
      <c r="GC27" s="198"/>
      <c r="GD27" s="198"/>
      <c r="GE27" s="198"/>
      <c r="GF27" s="198"/>
      <c r="GG27" s="198"/>
      <c r="GH27" s="198"/>
      <c r="GI27" s="198"/>
      <c r="GJ27" s="198"/>
      <c r="GK27" s="198"/>
      <c r="GL27" s="198"/>
      <c r="GM27" s="198"/>
      <c r="GN27" s="198"/>
      <c r="GO27" s="198"/>
      <c r="GP27" s="198"/>
      <c r="GQ27" s="198"/>
      <c r="GR27" s="198"/>
      <c r="GS27" s="198"/>
      <c r="GT27" s="198"/>
      <c r="GU27" s="198"/>
      <c r="GV27" s="198"/>
      <c r="GW27" s="198"/>
      <c r="GX27" s="198"/>
      <c r="GY27" s="198"/>
      <c r="GZ27" s="198"/>
      <c r="HA27" s="198"/>
      <c r="HB27" s="198"/>
      <c r="HC27" s="198"/>
      <c r="HD27" s="198"/>
      <c r="HE27" s="198"/>
      <c r="HF27" s="198"/>
      <c r="HG27" s="198"/>
      <c r="HH27" s="198"/>
      <c r="HI27" s="198"/>
      <c r="HJ27" s="198"/>
      <c r="HK27" s="198"/>
      <c r="HL27" s="198"/>
      <c r="HM27" s="198"/>
      <c r="HN27" s="198"/>
      <c r="HO27" s="198"/>
      <c r="HP27" s="198"/>
      <c r="HQ27" s="198"/>
      <c r="HR27" s="198"/>
      <c r="HS27" s="198"/>
      <c r="HT27" s="198"/>
      <c r="HU27" s="198"/>
      <c r="HV27" s="198"/>
      <c r="HW27" s="198"/>
      <c r="HX27" s="198"/>
      <c r="HY27" s="198"/>
      <c r="HZ27" s="198"/>
      <c r="IA27" s="198"/>
      <c r="IB27" s="198"/>
      <c r="IC27" s="198"/>
      <c r="ID27" s="198"/>
      <c r="IE27" s="198"/>
      <c r="IF27" s="198"/>
      <c r="IG27" s="198"/>
      <c r="IH27" s="198"/>
      <c r="II27" s="198"/>
      <c r="IJ27" s="198"/>
      <c r="IK27" s="198"/>
      <c r="IL27" s="198"/>
      <c r="IM27" s="198"/>
      <c r="IN27" s="198"/>
      <c r="IO27" s="198"/>
      <c r="IP27" s="198"/>
      <c r="IQ27" s="198"/>
      <c r="IR27" s="198"/>
      <c r="IS27" s="198"/>
      <c r="IT27" s="198"/>
      <c r="IU27" s="198"/>
      <c r="IV27" s="198"/>
      <c r="IW27" s="198"/>
    </row>
    <row r="28" spans="2:257" s="196" customFormat="1" ht="20.100000000000001" customHeight="1">
      <c r="B28" s="252">
        <f t="shared" si="2"/>
        <v>18</v>
      </c>
      <c r="C28" s="228"/>
      <c r="D28" s="229"/>
      <c r="E28" s="238"/>
      <c r="F28" s="230"/>
      <c r="G28" s="231"/>
      <c r="H28" s="239"/>
      <c r="I28" s="232"/>
      <c r="J28" s="233"/>
      <c r="K28" s="240"/>
      <c r="L28" s="234"/>
      <c r="M28" s="235"/>
      <c r="N28" s="240"/>
      <c r="O28" s="232"/>
      <c r="P28" s="233"/>
      <c r="Q28" s="273">
        <f t="shared" si="0"/>
        <v>0</v>
      </c>
      <c r="R28" s="274">
        <f t="shared" si="1"/>
        <v>0</v>
      </c>
      <c r="S28" s="233"/>
      <c r="T28" s="232"/>
      <c r="U28" s="275">
        <f t="shared" si="3"/>
        <v>0</v>
      </c>
      <c r="V28" s="272"/>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c r="BE28" s="198"/>
      <c r="BF28" s="198"/>
      <c r="BG28" s="198"/>
      <c r="BH28" s="198"/>
      <c r="BI28" s="198"/>
      <c r="BJ28" s="198"/>
      <c r="BK28" s="198"/>
      <c r="BL28" s="198"/>
      <c r="BM28" s="198"/>
      <c r="BN28" s="198"/>
      <c r="BO28" s="198"/>
      <c r="BP28" s="198"/>
      <c r="BQ28" s="198"/>
      <c r="BR28" s="198"/>
      <c r="BS28" s="198"/>
      <c r="BT28" s="198"/>
      <c r="BU28" s="198"/>
      <c r="BV28" s="198"/>
      <c r="BW28" s="198"/>
      <c r="BX28" s="198"/>
      <c r="BY28" s="198"/>
      <c r="BZ28" s="198"/>
      <c r="CA28" s="198"/>
      <c r="CB28" s="198"/>
      <c r="CC28" s="198"/>
      <c r="CD28" s="198"/>
      <c r="CE28" s="198"/>
      <c r="CF28" s="198"/>
      <c r="CG28" s="198"/>
      <c r="CH28" s="198"/>
      <c r="CI28" s="198"/>
      <c r="CJ28" s="198"/>
      <c r="CK28" s="198"/>
      <c r="CL28" s="198"/>
      <c r="CM28" s="198"/>
      <c r="CN28" s="198"/>
      <c r="CO28" s="198"/>
      <c r="CP28" s="198"/>
      <c r="CQ28" s="198"/>
      <c r="CR28" s="198"/>
      <c r="CS28" s="198"/>
      <c r="CT28" s="198"/>
      <c r="CU28" s="198"/>
      <c r="CV28" s="198"/>
      <c r="CW28" s="198"/>
      <c r="CX28" s="198"/>
      <c r="CY28" s="198"/>
      <c r="CZ28" s="198"/>
      <c r="DA28" s="198"/>
      <c r="DB28" s="198"/>
      <c r="DC28" s="198"/>
      <c r="DD28" s="198"/>
      <c r="DE28" s="198"/>
      <c r="DF28" s="198"/>
      <c r="DG28" s="198"/>
      <c r="DH28" s="198"/>
      <c r="DI28" s="198"/>
      <c r="DJ28" s="198"/>
      <c r="DK28" s="198"/>
      <c r="DL28" s="198"/>
      <c r="DM28" s="198"/>
      <c r="DN28" s="198"/>
      <c r="DO28" s="198"/>
      <c r="DP28" s="198"/>
      <c r="DQ28" s="198"/>
      <c r="DR28" s="198"/>
      <c r="DS28" s="198"/>
      <c r="DT28" s="198"/>
      <c r="DU28" s="198"/>
      <c r="DV28" s="198"/>
      <c r="DW28" s="198"/>
      <c r="DX28" s="198"/>
      <c r="DY28" s="198"/>
      <c r="DZ28" s="198"/>
      <c r="EA28" s="198"/>
      <c r="EB28" s="198"/>
      <c r="EC28" s="198"/>
      <c r="ED28" s="198"/>
      <c r="EE28" s="198"/>
      <c r="EF28" s="198"/>
      <c r="EG28" s="198"/>
      <c r="EH28" s="198"/>
      <c r="EI28" s="198"/>
      <c r="EJ28" s="198"/>
      <c r="EK28" s="198"/>
      <c r="EL28" s="198"/>
      <c r="EM28" s="198"/>
      <c r="EN28" s="198"/>
      <c r="EO28" s="198"/>
      <c r="EP28" s="198"/>
      <c r="EQ28" s="198"/>
      <c r="ER28" s="198"/>
      <c r="ES28" s="198"/>
      <c r="ET28" s="198"/>
      <c r="EU28" s="198"/>
      <c r="EV28" s="198"/>
      <c r="EW28" s="198"/>
      <c r="EX28" s="198"/>
      <c r="EY28" s="198"/>
      <c r="EZ28" s="198"/>
      <c r="FA28" s="198"/>
      <c r="FB28" s="198"/>
      <c r="FC28" s="198"/>
      <c r="FD28" s="198"/>
      <c r="FE28" s="198"/>
      <c r="FF28" s="198"/>
      <c r="FG28" s="198"/>
      <c r="FH28" s="198"/>
      <c r="FI28" s="198"/>
      <c r="FJ28" s="198"/>
      <c r="FK28" s="198"/>
      <c r="FL28" s="198"/>
      <c r="FM28" s="198"/>
      <c r="FN28" s="198"/>
      <c r="FO28" s="198"/>
      <c r="FP28" s="198"/>
      <c r="FQ28" s="198"/>
      <c r="FR28" s="198"/>
      <c r="FS28" s="198"/>
      <c r="FT28" s="198"/>
      <c r="FU28" s="198"/>
      <c r="FV28" s="198"/>
      <c r="FW28" s="198"/>
      <c r="FX28" s="198"/>
      <c r="FY28" s="198"/>
      <c r="FZ28" s="198"/>
      <c r="GA28" s="198"/>
      <c r="GB28" s="198"/>
      <c r="GC28" s="198"/>
      <c r="GD28" s="198"/>
      <c r="GE28" s="198"/>
      <c r="GF28" s="198"/>
      <c r="GG28" s="198"/>
      <c r="GH28" s="198"/>
      <c r="GI28" s="198"/>
      <c r="GJ28" s="198"/>
      <c r="GK28" s="198"/>
      <c r="GL28" s="198"/>
      <c r="GM28" s="198"/>
      <c r="GN28" s="198"/>
      <c r="GO28" s="198"/>
      <c r="GP28" s="198"/>
      <c r="GQ28" s="198"/>
      <c r="GR28" s="198"/>
      <c r="GS28" s="198"/>
      <c r="GT28" s="198"/>
      <c r="GU28" s="198"/>
      <c r="GV28" s="198"/>
      <c r="GW28" s="198"/>
      <c r="GX28" s="198"/>
      <c r="GY28" s="198"/>
      <c r="GZ28" s="198"/>
      <c r="HA28" s="198"/>
      <c r="HB28" s="198"/>
      <c r="HC28" s="198"/>
      <c r="HD28" s="198"/>
      <c r="HE28" s="198"/>
      <c r="HF28" s="198"/>
      <c r="HG28" s="198"/>
      <c r="HH28" s="198"/>
      <c r="HI28" s="198"/>
      <c r="HJ28" s="198"/>
      <c r="HK28" s="198"/>
      <c r="HL28" s="198"/>
      <c r="HM28" s="198"/>
      <c r="HN28" s="198"/>
      <c r="HO28" s="198"/>
      <c r="HP28" s="198"/>
      <c r="HQ28" s="198"/>
      <c r="HR28" s="198"/>
      <c r="HS28" s="198"/>
      <c r="HT28" s="198"/>
      <c r="HU28" s="198"/>
      <c r="HV28" s="198"/>
      <c r="HW28" s="198"/>
      <c r="HX28" s="198"/>
      <c r="HY28" s="198"/>
      <c r="HZ28" s="198"/>
      <c r="IA28" s="198"/>
      <c r="IB28" s="198"/>
      <c r="IC28" s="198"/>
      <c r="ID28" s="198"/>
      <c r="IE28" s="198"/>
      <c r="IF28" s="198"/>
      <c r="IG28" s="198"/>
      <c r="IH28" s="198"/>
      <c r="II28" s="198"/>
      <c r="IJ28" s="198"/>
      <c r="IK28" s="198"/>
      <c r="IL28" s="198"/>
      <c r="IM28" s="198"/>
      <c r="IN28" s="198"/>
      <c r="IO28" s="198"/>
      <c r="IP28" s="198"/>
      <c r="IQ28" s="198"/>
      <c r="IR28" s="198"/>
      <c r="IS28" s="198"/>
      <c r="IT28" s="198"/>
      <c r="IU28" s="198"/>
      <c r="IV28" s="198"/>
      <c r="IW28" s="198"/>
    </row>
    <row r="29" spans="2:257" s="196" customFormat="1" ht="20.100000000000001" customHeight="1">
      <c r="B29" s="252">
        <f t="shared" si="2"/>
        <v>19</v>
      </c>
      <c r="C29" s="228"/>
      <c r="D29" s="229"/>
      <c r="E29" s="238"/>
      <c r="F29" s="230"/>
      <c r="G29" s="231"/>
      <c r="H29" s="239"/>
      <c r="I29" s="232"/>
      <c r="J29" s="233"/>
      <c r="K29" s="240"/>
      <c r="L29" s="234"/>
      <c r="M29" s="235"/>
      <c r="N29" s="240"/>
      <c r="O29" s="232"/>
      <c r="P29" s="233"/>
      <c r="Q29" s="273">
        <f t="shared" si="0"/>
        <v>0</v>
      </c>
      <c r="R29" s="274">
        <f t="shared" si="1"/>
        <v>0</v>
      </c>
      <c r="S29" s="233"/>
      <c r="T29" s="232"/>
      <c r="U29" s="275">
        <f t="shared" si="3"/>
        <v>0</v>
      </c>
      <c r="V29" s="272"/>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198"/>
      <c r="BS29" s="198"/>
      <c r="BT29" s="198"/>
      <c r="BU29" s="198"/>
      <c r="BV29" s="198"/>
      <c r="BW29" s="198"/>
      <c r="BX29" s="198"/>
      <c r="BY29" s="198"/>
      <c r="BZ29" s="198"/>
      <c r="CA29" s="198"/>
      <c r="CB29" s="198"/>
      <c r="CC29" s="198"/>
      <c r="CD29" s="198"/>
      <c r="CE29" s="198"/>
      <c r="CF29" s="198"/>
      <c r="CG29" s="198"/>
      <c r="CH29" s="198"/>
      <c r="CI29" s="198"/>
      <c r="CJ29" s="198"/>
      <c r="CK29" s="198"/>
      <c r="CL29" s="198"/>
      <c r="CM29" s="198"/>
      <c r="CN29" s="198"/>
      <c r="CO29" s="198"/>
      <c r="CP29" s="198"/>
      <c r="CQ29" s="198"/>
      <c r="CR29" s="198"/>
      <c r="CS29" s="198"/>
      <c r="CT29" s="198"/>
      <c r="CU29" s="198"/>
      <c r="CV29" s="198"/>
      <c r="CW29" s="198"/>
      <c r="CX29" s="198"/>
      <c r="CY29" s="198"/>
      <c r="CZ29" s="198"/>
      <c r="DA29" s="198"/>
      <c r="DB29" s="198"/>
      <c r="DC29" s="198"/>
      <c r="DD29" s="198"/>
      <c r="DE29" s="198"/>
      <c r="DF29" s="198"/>
      <c r="DG29" s="198"/>
      <c r="DH29" s="198"/>
      <c r="DI29" s="198"/>
      <c r="DJ29" s="198"/>
      <c r="DK29" s="198"/>
      <c r="DL29" s="198"/>
      <c r="DM29" s="198"/>
      <c r="DN29" s="198"/>
      <c r="DO29" s="198"/>
      <c r="DP29" s="198"/>
      <c r="DQ29" s="198"/>
      <c r="DR29" s="198"/>
      <c r="DS29" s="198"/>
      <c r="DT29" s="198"/>
      <c r="DU29" s="198"/>
      <c r="DV29" s="198"/>
      <c r="DW29" s="198"/>
      <c r="DX29" s="198"/>
      <c r="DY29" s="198"/>
      <c r="DZ29" s="198"/>
      <c r="EA29" s="198"/>
      <c r="EB29" s="198"/>
      <c r="EC29" s="198"/>
      <c r="ED29" s="198"/>
      <c r="EE29" s="198"/>
      <c r="EF29" s="198"/>
      <c r="EG29" s="198"/>
      <c r="EH29" s="198"/>
      <c r="EI29" s="198"/>
      <c r="EJ29" s="198"/>
      <c r="EK29" s="198"/>
      <c r="EL29" s="198"/>
      <c r="EM29" s="198"/>
      <c r="EN29" s="198"/>
      <c r="EO29" s="198"/>
      <c r="EP29" s="198"/>
      <c r="EQ29" s="198"/>
      <c r="ER29" s="198"/>
      <c r="ES29" s="198"/>
      <c r="ET29" s="198"/>
      <c r="EU29" s="198"/>
      <c r="EV29" s="198"/>
      <c r="EW29" s="198"/>
      <c r="EX29" s="198"/>
      <c r="EY29" s="198"/>
      <c r="EZ29" s="198"/>
      <c r="FA29" s="198"/>
      <c r="FB29" s="198"/>
      <c r="FC29" s="198"/>
      <c r="FD29" s="198"/>
      <c r="FE29" s="198"/>
      <c r="FF29" s="198"/>
      <c r="FG29" s="198"/>
      <c r="FH29" s="198"/>
      <c r="FI29" s="198"/>
      <c r="FJ29" s="198"/>
      <c r="FK29" s="198"/>
      <c r="FL29" s="198"/>
      <c r="FM29" s="198"/>
      <c r="FN29" s="198"/>
      <c r="FO29" s="198"/>
      <c r="FP29" s="198"/>
      <c r="FQ29" s="198"/>
      <c r="FR29" s="198"/>
      <c r="FS29" s="198"/>
      <c r="FT29" s="198"/>
      <c r="FU29" s="198"/>
      <c r="FV29" s="198"/>
      <c r="FW29" s="198"/>
      <c r="FX29" s="198"/>
      <c r="FY29" s="198"/>
      <c r="FZ29" s="198"/>
      <c r="GA29" s="198"/>
      <c r="GB29" s="198"/>
      <c r="GC29" s="198"/>
      <c r="GD29" s="198"/>
      <c r="GE29" s="198"/>
      <c r="GF29" s="198"/>
      <c r="GG29" s="198"/>
      <c r="GH29" s="198"/>
      <c r="GI29" s="198"/>
      <c r="GJ29" s="198"/>
      <c r="GK29" s="198"/>
      <c r="GL29" s="198"/>
      <c r="GM29" s="198"/>
      <c r="GN29" s="198"/>
      <c r="GO29" s="198"/>
      <c r="GP29" s="198"/>
      <c r="GQ29" s="198"/>
      <c r="GR29" s="198"/>
      <c r="GS29" s="198"/>
      <c r="GT29" s="198"/>
      <c r="GU29" s="198"/>
      <c r="GV29" s="198"/>
      <c r="GW29" s="198"/>
      <c r="GX29" s="198"/>
      <c r="GY29" s="198"/>
      <c r="GZ29" s="198"/>
      <c r="HA29" s="198"/>
      <c r="HB29" s="198"/>
      <c r="HC29" s="198"/>
      <c r="HD29" s="198"/>
      <c r="HE29" s="198"/>
      <c r="HF29" s="198"/>
      <c r="HG29" s="198"/>
      <c r="HH29" s="198"/>
      <c r="HI29" s="198"/>
      <c r="HJ29" s="198"/>
      <c r="HK29" s="198"/>
      <c r="HL29" s="198"/>
      <c r="HM29" s="198"/>
      <c r="HN29" s="198"/>
      <c r="HO29" s="198"/>
      <c r="HP29" s="198"/>
      <c r="HQ29" s="198"/>
      <c r="HR29" s="198"/>
      <c r="HS29" s="198"/>
      <c r="HT29" s="198"/>
      <c r="HU29" s="198"/>
      <c r="HV29" s="198"/>
      <c r="HW29" s="198"/>
      <c r="HX29" s="198"/>
      <c r="HY29" s="198"/>
      <c r="HZ29" s="198"/>
      <c r="IA29" s="198"/>
      <c r="IB29" s="198"/>
      <c r="IC29" s="198"/>
      <c r="ID29" s="198"/>
      <c r="IE29" s="198"/>
      <c r="IF29" s="198"/>
      <c r="IG29" s="198"/>
      <c r="IH29" s="198"/>
      <c r="II29" s="198"/>
      <c r="IJ29" s="198"/>
      <c r="IK29" s="198"/>
      <c r="IL29" s="198"/>
      <c r="IM29" s="198"/>
      <c r="IN29" s="198"/>
      <c r="IO29" s="198"/>
      <c r="IP29" s="198"/>
      <c r="IQ29" s="198"/>
      <c r="IR29" s="198"/>
      <c r="IS29" s="198"/>
      <c r="IT29" s="198"/>
      <c r="IU29" s="198"/>
      <c r="IV29" s="198"/>
      <c r="IW29" s="198"/>
    </row>
    <row r="30" spans="2:257" s="196" customFormat="1" ht="20.100000000000001" customHeight="1">
      <c r="B30" s="252">
        <f t="shared" si="2"/>
        <v>20</v>
      </c>
      <c r="C30" s="228"/>
      <c r="D30" s="229"/>
      <c r="E30" s="238"/>
      <c r="F30" s="230"/>
      <c r="G30" s="231"/>
      <c r="H30" s="239"/>
      <c r="I30" s="232"/>
      <c r="J30" s="233"/>
      <c r="K30" s="240"/>
      <c r="L30" s="234"/>
      <c r="M30" s="235"/>
      <c r="N30" s="240"/>
      <c r="O30" s="232"/>
      <c r="P30" s="233"/>
      <c r="Q30" s="273">
        <f t="shared" si="0"/>
        <v>0</v>
      </c>
      <c r="R30" s="274">
        <f t="shared" si="1"/>
        <v>0</v>
      </c>
      <c r="S30" s="233"/>
      <c r="T30" s="232"/>
      <c r="U30" s="275">
        <f t="shared" si="3"/>
        <v>0</v>
      </c>
      <c r="V30" s="272"/>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c r="BP30" s="198"/>
      <c r="BQ30" s="198"/>
      <c r="BR30" s="198"/>
      <c r="BS30" s="198"/>
      <c r="BT30" s="198"/>
      <c r="BU30" s="198"/>
      <c r="BV30" s="198"/>
      <c r="BW30" s="198"/>
      <c r="BX30" s="198"/>
      <c r="BY30" s="198"/>
      <c r="BZ30" s="198"/>
      <c r="CA30" s="198"/>
      <c r="CB30" s="198"/>
      <c r="CC30" s="198"/>
      <c r="CD30" s="198"/>
      <c r="CE30" s="198"/>
      <c r="CF30" s="198"/>
      <c r="CG30" s="198"/>
      <c r="CH30" s="198"/>
      <c r="CI30" s="198"/>
      <c r="CJ30" s="198"/>
      <c r="CK30" s="198"/>
      <c r="CL30" s="198"/>
      <c r="CM30" s="198"/>
      <c r="CN30" s="198"/>
      <c r="CO30" s="198"/>
      <c r="CP30" s="198"/>
      <c r="CQ30" s="198"/>
      <c r="CR30" s="198"/>
      <c r="CS30" s="198"/>
      <c r="CT30" s="198"/>
      <c r="CU30" s="198"/>
      <c r="CV30" s="198"/>
      <c r="CW30" s="198"/>
      <c r="CX30" s="198"/>
      <c r="CY30" s="198"/>
      <c r="CZ30" s="198"/>
      <c r="DA30" s="198"/>
      <c r="DB30" s="198"/>
      <c r="DC30" s="198"/>
      <c r="DD30" s="198"/>
      <c r="DE30" s="198"/>
      <c r="DF30" s="198"/>
      <c r="DG30" s="198"/>
      <c r="DH30" s="198"/>
      <c r="DI30" s="198"/>
      <c r="DJ30" s="198"/>
      <c r="DK30" s="198"/>
      <c r="DL30" s="198"/>
      <c r="DM30" s="198"/>
      <c r="DN30" s="198"/>
      <c r="DO30" s="198"/>
      <c r="DP30" s="198"/>
      <c r="DQ30" s="198"/>
      <c r="DR30" s="198"/>
      <c r="DS30" s="198"/>
      <c r="DT30" s="198"/>
      <c r="DU30" s="198"/>
      <c r="DV30" s="198"/>
      <c r="DW30" s="198"/>
      <c r="DX30" s="198"/>
      <c r="DY30" s="198"/>
      <c r="DZ30" s="198"/>
      <c r="EA30" s="198"/>
      <c r="EB30" s="198"/>
      <c r="EC30" s="198"/>
      <c r="ED30" s="198"/>
      <c r="EE30" s="198"/>
      <c r="EF30" s="198"/>
      <c r="EG30" s="198"/>
      <c r="EH30" s="198"/>
      <c r="EI30" s="198"/>
      <c r="EJ30" s="198"/>
      <c r="EK30" s="198"/>
      <c r="EL30" s="198"/>
      <c r="EM30" s="198"/>
      <c r="EN30" s="198"/>
      <c r="EO30" s="198"/>
      <c r="EP30" s="198"/>
      <c r="EQ30" s="198"/>
      <c r="ER30" s="198"/>
      <c r="ES30" s="198"/>
      <c r="ET30" s="198"/>
      <c r="EU30" s="198"/>
      <c r="EV30" s="198"/>
      <c r="EW30" s="198"/>
      <c r="EX30" s="198"/>
      <c r="EY30" s="198"/>
      <c r="EZ30" s="198"/>
      <c r="FA30" s="198"/>
      <c r="FB30" s="198"/>
      <c r="FC30" s="198"/>
      <c r="FD30" s="198"/>
      <c r="FE30" s="198"/>
      <c r="FF30" s="198"/>
      <c r="FG30" s="198"/>
      <c r="FH30" s="198"/>
      <c r="FI30" s="198"/>
      <c r="FJ30" s="198"/>
      <c r="FK30" s="198"/>
      <c r="FL30" s="198"/>
      <c r="FM30" s="198"/>
      <c r="FN30" s="198"/>
      <c r="FO30" s="198"/>
      <c r="FP30" s="198"/>
      <c r="FQ30" s="198"/>
      <c r="FR30" s="198"/>
      <c r="FS30" s="198"/>
      <c r="FT30" s="198"/>
      <c r="FU30" s="198"/>
      <c r="FV30" s="198"/>
      <c r="FW30" s="198"/>
      <c r="FX30" s="198"/>
      <c r="FY30" s="198"/>
      <c r="FZ30" s="198"/>
      <c r="GA30" s="198"/>
      <c r="GB30" s="198"/>
      <c r="GC30" s="198"/>
      <c r="GD30" s="198"/>
      <c r="GE30" s="198"/>
      <c r="GF30" s="198"/>
      <c r="GG30" s="198"/>
      <c r="GH30" s="198"/>
      <c r="GI30" s="198"/>
      <c r="GJ30" s="198"/>
      <c r="GK30" s="198"/>
      <c r="GL30" s="198"/>
      <c r="GM30" s="198"/>
      <c r="GN30" s="198"/>
      <c r="GO30" s="198"/>
      <c r="GP30" s="198"/>
      <c r="GQ30" s="198"/>
      <c r="GR30" s="198"/>
      <c r="GS30" s="198"/>
      <c r="GT30" s="198"/>
      <c r="GU30" s="198"/>
      <c r="GV30" s="198"/>
      <c r="GW30" s="198"/>
      <c r="GX30" s="198"/>
      <c r="GY30" s="198"/>
      <c r="GZ30" s="198"/>
      <c r="HA30" s="198"/>
      <c r="HB30" s="198"/>
      <c r="HC30" s="198"/>
      <c r="HD30" s="198"/>
      <c r="HE30" s="198"/>
      <c r="HF30" s="198"/>
      <c r="HG30" s="198"/>
      <c r="HH30" s="198"/>
      <c r="HI30" s="198"/>
      <c r="HJ30" s="198"/>
      <c r="HK30" s="198"/>
      <c r="HL30" s="198"/>
      <c r="HM30" s="198"/>
      <c r="HN30" s="198"/>
      <c r="HO30" s="198"/>
      <c r="HP30" s="198"/>
      <c r="HQ30" s="198"/>
      <c r="HR30" s="198"/>
      <c r="HS30" s="198"/>
      <c r="HT30" s="198"/>
      <c r="HU30" s="198"/>
      <c r="HV30" s="198"/>
      <c r="HW30" s="198"/>
      <c r="HX30" s="198"/>
      <c r="HY30" s="198"/>
      <c r="HZ30" s="198"/>
      <c r="IA30" s="198"/>
      <c r="IB30" s="198"/>
      <c r="IC30" s="198"/>
      <c r="ID30" s="198"/>
      <c r="IE30" s="198"/>
      <c r="IF30" s="198"/>
      <c r="IG30" s="198"/>
      <c r="IH30" s="198"/>
      <c r="II30" s="198"/>
      <c r="IJ30" s="198"/>
      <c r="IK30" s="198"/>
      <c r="IL30" s="198"/>
      <c r="IM30" s="198"/>
      <c r="IN30" s="198"/>
      <c r="IO30" s="198"/>
      <c r="IP30" s="198"/>
      <c r="IQ30" s="198"/>
      <c r="IR30" s="198"/>
      <c r="IS30" s="198"/>
      <c r="IT30" s="198"/>
      <c r="IU30" s="198"/>
      <c r="IV30" s="198"/>
      <c r="IW30" s="198"/>
    </row>
    <row r="31" spans="2:257" s="196" customFormat="1" ht="20.100000000000001" customHeight="1">
      <c r="B31" s="252">
        <f t="shared" si="2"/>
        <v>21</v>
      </c>
      <c r="C31" s="228"/>
      <c r="D31" s="229"/>
      <c r="E31" s="238"/>
      <c r="F31" s="230"/>
      <c r="G31" s="231"/>
      <c r="H31" s="239"/>
      <c r="I31" s="232"/>
      <c r="J31" s="233"/>
      <c r="K31" s="240"/>
      <c r="L31" s="234"/>
      <c r="M31" s="235"/>
      <c r="N31" s="240"/>
      <c r="O31" s="232"/>
      <c r="P31" s="233"/>
      <c r="Q31" s="273">
        <f t="shared" si="0"/>
        <v>0</v>
      </c>
      <c r="R31" s="274">
        <f t="shared" si="1"/>
        <v>0</v>
      </c>
      <c r="S31" s="233"/>
      <c r="T31" s="232"/>
      <c r="U31" s="275">
        <f>IF(+Q31&gt;0.33334,14,0)</f>
        <v>0</v>
      </c>
      <c r="V31" s="272"/>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P31" s="198"/>
      <c r="BQ31" s="198"/>
      <c r="BR31" s="198"/>
      <c r="BS31" s="198"/>
      <c r="BT31" s="198"/>
      <c r="BU31" s="198"/>
      <c r="BV31" s="198"/>
      <c r="BW31" s="198"/>
      <c r="BX31" s="198"/>
      <c r="BY31" s="198"/>
      <c r="BZ31" s="198"/>
      <c r="CA31" s="198"/>
      <c r="CB31" s="198"/>
      <c r="CC31" s="198"/>
      <c r="CD31" s="198"/>
      <c r="CE31" s="198"/>
      <c r="CF31" s="198"/>
      <c r="CG31" s="198"/>
      <c r="CH31" s="198"/>
      <c r="CI31" s="198"/>
      <c r="CJ31" s="198"/>
      <c r="CK31" s="198"/>
      <c r="CL31" s="198"/>
      <c r="CM31" s="198"/>
      <c r="CN31" s="198"/>
      <c r="CO31" s="198"/>
      <c r="CP31" s="198"/>
      <c r="CQ31" s="198"/>
      <c r="CR31" s="198"/>
      <c r="CS31" s="198"/>
      <c r="CT31" s="198"/>
      <c r="CU31" s="198"/>
      <c r="CV31" s="198"/>
      <c r="CW31" s="198"/>
      <c r="CX31" s="198"/>
      <c r="CY31" s="198"/>
      <c r="CZ31" s="198"/>
      <c r="DA31" s="198"/>
      <c r="DB31" s="198"/>
      <c r="DC31" s="198"/>
      <c r="DD31" s="198"/>
      <c r="DE31" s="198"/>
      <c r="DF31" s="198"/>
      <c r="DG31" s="198"/>
      <c r="DH31" s="198"/>
      <c r="DI31" s="198"/>
      <c r="DJ31" s="198"/>
      <c r="DK31" s="198"/>
      <c r="DL31" s="198"/>
      <c r="DM31" s="198"/>
      <c r="DN31" s="198"/>
      <c r="DO31" s="198"/>
      <c r="DP31" s="198"/>
      <c r="DQ31" s="198"/>
      <c r="DR31" s="198"/>
      <c r="DS31" s="198"/>
      <c r="DT31" s="198"/>
      <c r="DU31" s="198"/>
      <c r="DV31" s="198"/>
      <c r="DW31" s="198"/>
      <c r="DX31" s="198"/>
      <c r="DY31" s="198"/>
      <c r="DZ31" s="198"/>
      <c r="EA31" s="198"/>
      <c r="EB31" s="198"/>
      <c r="EC31" s="198"/>
      <c r="ED31" s="198"/>
      <c r="EE31" s="198"/>
      <c r="EF31" s="198"/>
      <c r="EG31" s="198"/>
      <c r="EH31" s="198"/>
      <c r="EI31" s="198"/>
      <c r="EJ31" s="198"/>
      <c r="EK31" s="198"/>
      <c r="EL31" s="198"/>
      <c r="EM31" s="198"/>
      <c r="EN31" s="198"/>
      <c r="EO31" s="198"/>
      <c r="EP31" s="198"/>
      <c r="EQ31" s="198"/>
      <c r="ER31" s="198"/>
      <c r="ES31" s="198"/>
      <c r="ET31" s="198"/>
      <c r="EU31" s="198"/>
      <c r="EV31" s="198"/>
      <c r="EW31" s="198"/>
      <c r="EX31" s="198"/>
      <c r="EY31" s="198"/>
      <c r="EZ31" s="198"/>
      <c r="FA31" s="198"/>
      <c r="FB31" s="198"/>
      <c r="FC31" s="198"/>
      <c r="FD31" s="198"/>
      <c r="FE31" s="198"/>
      <c r="FF31" s="198"/>
      <c r="FG31" s="198"/>
      <c r="FH31" s="198"/>
      <c r="FI31" s="198"/>
      <c r="FJ31" s="198"/>
      <c r="FK31" s="198"/>
      <c r="FL31" s="198"/>
      <c r="FM31" s="198"/>
      <c r="FN31" s="198"/>
      <c r="FO31" s="198"/>
      <c r="FP31" s="198"/>
      <c r="FQ31" s="198"/>
      <c r="FR31" s="198"/>
      <c r="FS31" s="198"/>
      <c r="FT31" s="198"/>
      <c r="FU31" s="198"/>
      <c r="FV31" s="198"/>
      <c r="FW31" s="198"/>
      <c r="FX31" s="198"/>
      <c r="FY31" s="198"/>
      <c r="FZ31" s="198"/>
      <c r="GA31" s="198"/>
      <c r="GB31" s="198"/>
      <c r="GC31" s="198"/>
      <c r="GD31" s="198"/>
      <c r="GE31" s="198"/>
      <c r="GF31" s="198"/>
      <c r="GG31" s="198"/>
      <c r="GH31" s="198"/>
      <c r="GI31" s="198"/>
      <c r="GJ31" s="198"/>
      <c r="GK31" s="198"/>
      <c r="GL31" s="198"/>
      <c r="GM31" s="198"/>
      <c r="GN31" s="198"/>
      <c r="GO31" s="198"/>
      <c r="GP31" s="198"/>
      <c r="GQ31" s="198"/>
      <c r="GR31" s="198"/>
      <c r="GS31" s="198"/>
      <c r="GT31" s="198"/>
      <c r="GU31" s="198"/>
      <c r="GV31" s="198"/>
      <c r="GW31" s="198"/>
      <c r="GX31" s="198"/>
      <c r="GY31" s="198"/>
      <c r="GZ31" s="198"/>
      <c r="HA31" s="198"/>
      <c r="HB31" s="198"/>
      <c r="HC31" s="198"/>
      <c r="HD31" s="198"/>
      <c r="HE31" s="198"/>
      <c r="HF31" s="198"/>
      <c r="HG31" s="198"/>
      <c r="HH31" s="198"/>
      <c r="HI31" s="198"/>
      <c r="HJ31" s="198"/>
      <c r="HK31" s="198"/>
      <c r="HL31" s="198"/>
      <c r="HM31" s="198"/>
      <c r="HN31" s="198"/>
      <c r="HO31" s="198"/>
      <c r="HP31" s="198"/>
      <c r="HQ31" s="198"/>
      <c r="HR31" s="198"/>
      <c r="HS31" s="198"/>
      <c r="HT31" s="198"/>
      <c r="HU31" s="198"/>
      <c r="HV31" s="198"/>
      <c r="HW31" s="198"/>
      <c r="HX31" s="198"/>
      <c r="HY31" s="198"/>
      <c r="HZ31" s="198"/>
      <c r="IA31" s="198"/>
      <c r="IB31" s="198"/>
      <c r="IC31" s="198"/>
      <c r="ID31" s="198"/>
      <c r="IE31" s="198"/>
      <c r="IF31" s="198"/>
      <c r="IG31" s="198"/>
      <c r="IH31" s="198"/>
      <c r="II31" s="198"/>
      <c r="IJ31" s="198"/>
      <c r="IK31" s="198"/>
      <c r="IL31" s="198"/>
      <c r="IM31" s="198"/>
      <c r="IN31" s="198"/>
      <c r="IO31" s="198"/>
      <c r="IP31" s="198"/>
      <c r="IQ31" s="198"/>
      <c r="IR31" s="198"/>
      <c r="IS31" s="198"/>
      <c r="IT31" s="198"/>
      <c r="IU31" s="198"/>
      <c r="IV31" s="198"/>
      <c r="IW31" s="198"/>
    </row>
    <row r="32" spans="2:257" s="196" customFormat="1" ht="20.100000000000001" customHeight="1">
      <c r="B32" s="252">
        <f t="shared" si="2"/>
        <v>22</v>
      </c>
      <c r="C32" s="228"/>
      <c r="D32" s="229"/>
      <c r="E32" s="238"/>
      <c r="F32" s="230"/>
      <c r="G32" s="231"/>
      <c r="H32" s="239"/>
      <c r="I32" s="232"/>
      <c r="J32" s="233"/>
      <c r="K32" s="240"/>
      <c r="L32" s="234"/>
      <c r="M32" s="235"/>
      <c r="N32" s="240"/>
      <c r="O32" s="232"/>
      <c r="P32" s="233"/>
      <c r="Q32" s="273">
        <f t="shared" si="0"/>
        <v>0</v>
      </c>
      <c r="R32" s="274">
        <f t="shared" si="1"/>
        <v>0</v>
      </c>
      <c r="S32" s="233"/>
      <c r="T32" s="232"/>
      <c r="U32" s="275">
        <f t="shared" ref="U32:U41" si="4">IF(+Q32&gt;0.33334,14,0)</f>
        <v>0</v>
      </c>
      <c r="V32" s="272"/>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8"/>
      <c r="BG32" s="198"/>
      <c r="BH32" s="198"/>
      <c r="BI32" s="198"/>
      <c r="BJ32" s="198"/>
      <c r="BK32" s="198"/>
      <c r="BL32" s="198"/>
      <c r="BM32" s="198"/>
      <c r="BN32" s="198"/>
      <c r="BO32" s="198"/>
      <c r="BP32" s="198"/>
      <c r="BQ32" s="198"/>
      <c r="BR32" s="198"/>
      <c r="BS32" s="198"/>
      <c r="BT32" s="198"/>
      <c r="BU32" s="198"/>
      <c r="BV32" s="198"/>
      <c r="BW32" s="198"/>
      <c r="BX32" s="198"/>
      <c r="BY32" s="198"/>
      <c r="BZ32" s="198"/>
      <c r="CA32" s="198"/>
      <c r="CB32" s="198"/>
      <c r="CC32" s="198"/>
      <c r="CD32" s="198"/>
      <c r="CE32" s="198"/>
      <c r="CF32" s="198"/>
      <c r="CG32" s="198"/>
      <c r="CH32" s="198"/>
      <c r="CI32" s="198"/>
      <c r="CJ32" s="198"/>
      <c r="CK32" s="198"/>
      <c r="CL32" s="198"/>
      <c r="CM32" s="198"/>
      <c r="CN32" s="198"/>
      <c r="CO32" s="198"/>
      <c r="CP32" s="198"/>
      <c r="CQ32" s="198"/>
      <c r="CR32" s="198"/>
      <c r="CS32" s="198"/>
      <c r="CT32" s="198"/>
      <c r="CU32" s="198"/>
      <c r="CV32" s="198"/>
      <c r="CW32" s="198"/>
      <c r="CX32" s="198"/>
      <c r="CY32" s="198"/>
      <c r="CZ32" s="198"/>
      <c r="DA32" s="198"/>
      <c r="DB32" s="198"/>
      <c r="DC32" s="198"/>
      <c r="DD32" s="198"/>
      <c r="DE32" s="198"/>
      <c r="DF32" s="198"/>
      <c r="DG32" s="198"/>
      <c r="DH32" s="198"/>
      <c r="DI32" s="198"/>
      <c r="DJ32" s="198"/>
      <c r="DK32" s="198"/>
      <c r="DL32" s="198"/>
      <c r="DM32" s="198"/>
      <c r="DN32" s="198"/>
      <c r="DO32" s="198"/>
      <c r="DP32" s="198"/>
      <c r="DQ32" s="198"/>
      <c r="DR32" s="198"/>
      <c r="DS32" s="198"/>
      <c r="DT32" s="198"/>
      <c r="DU32" s="198"/>
      <c r="DV32" s="198"/>
      <c r="DW32" s="198"/>
      <c r="DX32" s="198"/>
      <c r="DY32" s="198"/>
      <c r="DZ32" s="198"/>
      <c r="EA32" s="198"/>
      <c r="EB32" s="198"/>
      <c r="EC32" s="198"/>
      <c r="ED32" s="198"/>
      <c r="EE32" s="198"/>
      <c r="EF32" s="198"/>
      <c r="EG32" s="198"/>
      <c r="EH32" s="198"/>
      <c r="EI32" s="198"/>
      <c r="EJ32" s="198"/>
      <c r="EK32" s="198"/>
      <c r="EL32" s="198"/>
      <c r="EM32" s="198"/>
      <c r="EN32" s="198"/>
      <c r="EO32" s="198"/>
      <c r="EP32" s="198"/>
      <c r="EQ32" s="198"/>
      <c r="ER32" s="198"/>
      <c r="ES32" s="198"/>
      <c r="ET32" s="198"/>
      <c r="EU32" s="198"/>
      <c r="EV32" s="198"/>
      <c r="EW32" s="198"/>
      <c r="EX32" s="198"/>
      <c r="EY32" s="198"/>
      <c r="EZ32" s="198"/>
      <c r="FA32" s="198"/>
      <c r="FB32" s="198"/>
      <c r="FC32" s="198"/>
      <c r="FD32" s="198"/>
      <c r="FE32" s="198"/>
      <c r="FF32" s="198"/>
      <c r="FG32" s="198"/>
      <c r="FH32" s="198"/>
      <c r="FI32" s="198"/>
      <c r="FJ32" s="198"/>
      <c r="FK32" s="198"/>
      <c r="FL32" s="198"/>
      <c r="FM32" s="198"/>
      <c r="FN32" s="198"/>
      <c r="FO32" s="198"/>
      <c r="FP32" s="198"/>
      <c r="FQ32" s="198"/>
      <c r="FR32" s="198"/>
      <c r="FS32" s="198"/>
      <c r="FT32" s="198"/>
      <c r="FU32" s="198"/>
      <c r="FV32" s="198"/>
      <c r="FW32" s="198"/>
      <c r="FX32" s="198"/>
      <c r="FY32" s="198"/>
      <c r="FZ32" s="198"/>
      <c r="GA32" s="198"/>
      <c r="GB32" s="198"/>
      <c r="GC32" s="198"/>
      <c r="GD32" s="198"/>
      <c r="GE32" s="198"/>
      <c r="GF32" s="198"/>
      <c r="GG32" s="198"/>
      <c r="GH32" s="198"/>
      <c r="GI32" s="198"/>
      <c r="GJ32" s="198"/>
      <c r="GK32" s="198"/>
      <c r="GL32" s="198"/>
      <c r="GM32" s="198"/>
      <c r="GN32" s="198"/>
      <c r="GO32" s="198"/>
      <c r="GP32" s="198"/>
      <c r="GQ32" s="198"/>
      <c r="GR32" s="198"/>
      <c r="GS32" s="198"/>
      <c r="GT32" s="198"/>
      <c r="GU32" s="198"/>
      <c r="GV32" s="198"/>
      <c r="GW32" s="198"/>
      <c r="GX32" s="198"/>
      <c r="GY32" s="198"/>
      <c r="GZ32" s="198"/>
      <c r="HA32" s="198"/>
      <c r="HB32" s="198"/>
      <c r="HC32" s="198"/>
      <c r="HD32" s="198"/>
      <c r="HE32" s="198"/>
      <c r="HF32" s="198"/>
      <c r="HG32" s="198"/>
      <c r="HH32" s="198"/>
      <c r="HI32" s="198"/>
      <c r="HJ32" s="198"/>
      <c r="HK32" s="198"/>
      <c r="HL32" s="198"/>
      <c r="HM32" s="198"/>
      <c r="HN32" s="198"/>
      <c r="HO32" s="198"/>
      <c r="HP32" s="198"/>
      <c r="HQ32" s="198"/>
      <c r="HR32" s="198"/>
      <c r="HS32" s="198"/>
      <c r="HT32" s="198"/>
      <c r="HU32" s="198"/>
      <c r="HV32" s="198"/>
      <c r="HW32" s="198"/>
      <c r="HX32" s="198"/>
      <c r="HY32" s="198"/>
      <c r="HZ32" s="198"/>
      <c r="IA32" s="198"/>
      <c r="IB32" s="198"/>
      <c r="IC32" s="198"/>
      <c r="ID32" s="198"/>
      <c r="IE32" s="198"/>
      <c r="IF32" s="198"/>
      <c r="IG32" s="198"/>
      <c r="IH32" s="198"/>
      <c r="II32" s="198"/>
      <c r="IJ32" s="198"/>
      <c r="IK32" s="198"/>
      <c r="IL32" s="198"/>
      <c r="IM32" s="198"/>
      <c r="IN32" s="198"/>
      <c r="IO32" s="198"/>
      <c r="IP32" s="198"/>
      <c r="IQ32" s="198"/>
      <c r="IR32" s="198"/>
      <c r="IS32" s="198"/>
      <c r="IT32" s="198"/>
      <c r="IU32" s="198"/>
      <c r="IV32" s="198"/>
      <c r="IW32" s="198"/>
    </row>
    <row r="33" spans="2:257" s="196" customFormat="1" ht="20.100000000000001" customHeight="1">
      <c r="B33" s="252">
        <f t="shared" si="2"/>
        <v>23</v>
      </c>
      <c r="C33" s="228"/>
      <c r="D33" s="229"/>
      <c r="E33" s="238"/>
      <c r="F33" s="230"/>
      <c r="G33" s="231"/>
      <c r="H33" s="239"/>
      <c r="I33" s="232"/>
      <c r="J33" s="233"/>
      <c r="K33" s="240"/>
      <c r="L33" s="234"/>
      <c r="M33" s="235"/>
      <c r="N33" s="240"/>
      <c r="O33" s="232"/>
      <c r="P33" s="233"/>
      <c r="Q33" s="273">
        <f t="shared" si="0"/>
        <v>0</v>
      </c>
      <c r="R33" s="274">
        <f t="shared" si="1"/>
        <v>0</v>
      </c>
      <c r="S33" s="233"/>
      <c r="T33" s="232"/>
      <c r="U33" s="275">
        <f t="shared" si="4"/>
        <v>0</v>
      </c>
      <c r="V33" s="272"/>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198"/>
      <c r="BP33" s="198"/>
      <c r="BQ33" s="198"/>
      <c r="BR33" s="198"/>
      <c r="BS33" s="198"/>
      <c r="BT33" s="198"/>
      <c r="BU33" s="198"/>
      <c r="BV33" s="198"/>
      <c r="BW33" s="198"/>
      <c r="BX33" s="198"/>
      <c r="BY33" s="198"/>
      <c r="BZ33" s="198"/>
      <c r="CA33" s="198"/>
      <c r="CB33" s="198"/>
      <c r="CC33" s="198"/>
      <c r="CD33" s="198"/>
      <c r="CE33" s="198"/>
      <c r="CF33" s="198"/>
      <c r="CG33" s="198"/>
      <c r="CH33" s="198"/>
      <c r="CI33" s="198"/>
      <c r="CJ33" s="198"/>
      <c r="CK33" s="198"/>
      <c r="CL33" s="198"/>
      <c r="CM33" s="198"/>
      <c r="CN33" s="198"/>
      <c r="CO33" s="198"/>
      <c r="CP33" s="198"/>
      <c r="CQ33" s="198"/>
      <c r="CR33" s="198"/>
      <c r="CS33" s="198"/>
      <c r="CT33" s="198"/>
      <c r="CU33" s="198"/>
      <c r="CV33" s="198"/>
      <c r="CW33" s="198"/>
      <c r="CX33" s="198"/>
      <c r="CY33" s="198"/>
      <c r="CZ33" s="198"/>
      <c r="DA33" s="198"/>
      <c r="DB33" s="198"/>
      <c r="DC33" s="198"/>
      <c r="DD33" s="198"/>
      <c r="DE33" s="198"/>
      <c r="DF33" s="198"/>
      <c r="DG33" s="198"/>
      <c r="DH33" s="198"/>
      <c r="DI33" s="198"/>
      <c r="DJ33" s="198"/>
      <c r="DK33" s="198"/>
      <c r="DL33" s="198"/>
      <c r="DM33" s="198"/>
      <c r="DN33" s="198"/>
      <c r="DO33" s="198"/>
      <c r="DP33" s="198"/>
      <c r="DQ33" s="198"/>
      <c r="DR33" s="198"/>
      <c r="DS33" s="198"/>
      <c r="DT33" s="198"/>
      <c r="DU33" s="198"/>
      <c r="DV33" s="198"/>
      <c r="DW33" s="198"/>
      <c r="DX33" s="198"/>
      <c r="DY33" s="198"/>
      <c r="DZ33" s="198"/>
      <c r="EA33" s="198"/>
      <c r="EB33" s="198"/>
      <c r="EC33" s="198"/>
      <c r="ED33" s="198"/>
      <c r="EE33" s="198"/>
      <c r="EF33" s="198"/>
      <c r="EG33" s="198"/>
      <c r="EH33" s="198"/>
      <c r="EI33" s="198"/>
      <c r="EJ33" s="198"/>
      <c r="EK33" s="198"/>
      <c r="EL33" s="198"/>
      <c r="EM33" s="198"/>
      <c r="EN33" s="198"/>
      <c r="EO33" s="198"/>
      <c r="EP33" s="198"/>
      <c r="EQ33" s="198"/>
      <c r="ER33" s="198"/>
      <c r="ES33" s="198"/>
      <c r="ET33" s="198"/>
      <c r="EU33" s="198"/>
      <c r="EV33" s="198"/>
      <c r="EW33" s="198"/>
      <c r="EX33" s="198"/>
      <c r="EY33" s="198"/>
      <c r="EZ33" s="198"/>
      <c r="FA33" s="198"/>
      <c r="FB33" s="198"/>
      <c r="FC33" s="198"/>
      <c r="FD33" s="198"/>
      <c r="FE33" s="198"/>
      <c r="FF33" s="198"/>
      <c r="FG33" s="198"/>
      <c r="FH33" s="198"/>
      <c r="FI33" s="198"/>
      <c r="FJ33" s="198"/>
      <c r="FK33" s="198"/>
      <c r="FL33" s="198"/>
      <c r="FM33" s="198"/>
      <c r="FN33" s="198"/>
      <c r="FO33" s="198"/>
      <c r="FP33" s="198"/>
      <c r="FQ33" s="198"/>
      <c r="FR33" s="198"/>
      <c r="FS33" s="198"/>
      <c r="FT33" s="198"/>
      <c r="FU33" s="198"/>
      <c r="FV33" s="198"/>
      <c r="FW33" s="198"/>
      <c r="FX33" s="198"/>
      <c r="FY33" s="198"/>
      <c r="FZ33" s="198"/>
      <c r="GA33" s="198"/>
      <c r="GB33" s="198"/>
      <c r="GC33" s="198"/>
      <c r="GD33" s="198"/>
      <c r="GE33" s="198"/>
      <c r="GF33" s="198"/>
      <c r="GG33" s="198"/>
      <c r="GH33" s="198"/>
      <c r="GI33" s="198"/>
      <c r="GJ33" s="198"/>
      <c r="GK33" s="198"/>
      <c r="GL33" s="198"/>
      <c r="GM33" s="198"/>
      <c r="GN33" s="198"/>
      <c r="GO33" s="198"/>
      <c r="GP33" s="198"/>
      <c r="GQ33" s="198"/>
      <c r="GR33" s="198"/>
      <c r="GS33" s="198"/>
      <c r="GT33" s="198"/>
      <c r="GU33" s="198"/>
      <c r="GV33" s="198"/>
      <c r="GW33" s="198"/>
      <c r="GX33" s="198"/>
      <c r="GY33" s="198"/>
      <c r="GZ33" s="198"/>
      <c r="HA33" s="198"/>
      <c r="HB33" s="198"/>
      <c r="HC33" s="198"/>
      <c r="HD33" s="198"/>
      <c r="HE33" s="198"/>
      <c r="HF33" s="198"/>
      <c r="HG33" s="198"/>
      <c r="HH33" s="198"/>
      <c r="HI33" s="198"/>
      <c r="HJ33" s="198"/>
      <c r="HK33" s="198"/>
      <c r="HL33" s="198"/>
      <c r="HM33" s="198"/>
      <c r="HN33" s="198"/>
      <c r="HO33" s="198"/>
      <c r="HP33" s="198"/>
      <c r="HQ33" s="198"/>
      <c r="HR33" s="198"/>
      <c r="HS33" s="198"/>
      <c r="HT33" s="198"/>
      <c r="HU33" s="198"/>
      <c r="HV33" s="198"/>
      <c r="HW33" s="198"/>
      <c r="HX33" s="198"/>
      <c r="HY33" s="198"/>
      <c r="HZ33" s="198"/>
      <c r="IA33" s="198"/>
      <c r="IB33" s="198"/>
      <c r="IC33" s="198"/>
      <c r="ID33" s="198"/>
      <c r="IE33" s="198"/>
      <c r="IF33" s="198"/>
      <c r="IG33" s="198"/>
      <c r="IH33" s="198"/>
      <c r="II33" s="198"/>
      <c r="IJ33" s="198"/>
      <c r="IK33" s="198"/>
      <c r="IL33" s="198"/>
      <c r="IM33" s="198"/>
      <c r="IN33" s="198"/>
      <c r="IO33" s="198"/>
      <c r="IP33" s="198"/>
      <c r="IQ33" s="198"/>
      <c r="IR33" s="198"/>
      <c r="IS33" s="198"/>
      <c r="IT33" s="198"/>
      <c r="IU33" s="198"/>
      <c r="IV33" s="198"/>
      <c r="IW33" s="198"/>
    </row>
    <row r="34" spans="2:257" s="196" customFormat="1" ht="20.100000000000001" customHeight="1">
      <c r="B34" s="252">
        <f t="shared" si="2"/>
        <v>24</v>
      </c>
      <c r="C34" s="228"/>
      <c r="D34" s="229"/>
      <c r="E34" s="238"/>
      <c r="F34" s="230"/>
      <c r="G34" s="231"/>
      <c r="H34" s="239"/>
      <c r="I34" s="232"/>
      <c r="J34" s="233"/>
      <c r="K34" s="240"/>
      <c r="L34" s="234"/>
      <c r="M34" s="235"/>
      <c r="N34" s="240"/>
      <c r="O34" s="232"/>
      <c r="P34" s="233"/>
      <c r="Q34" s="273">
        <f t="shared" si="0"/>
        <v>0</v>
      </c>
      <c r="R34" s="274">
        <f t="shared" si="1"/>
        <v>0</v>
      </c>
      <c r="S34" s="233"/>
      <c r="T34" s="232"/>
      <c r="U34" s="275">
        <f t="shared" si="4"/>
        <v>0</v>
      </c>
      <c r="V34" s="272"/>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8"/>
      <c r="BC34" s="198"/>
      <c r="BD34" s="198"/>
      <c r="BE34" s="198"/>
      <c r="BF34" s="198"/>
      <c r="BG34" s="198"/>
      <c r="BH34" s="198"/>
      <c r="BI34" s="198"/>
      <c r="BJ34" s="198"/>
      <c r="BK34" s="198"/>
      <c r="BL34" s="198"/>
      <c r="BM34" s="198"/>
      <c r="BN34" s="198"/>
      <c r="BO34" s="198"/>
      <c r="BP34" s="198"/>
      <c r="BQ34" s="198"/>
      <c r="BR34" s="198"/>
      <c r="BS34" s="198"/>
      <c r="BT34" s="198"/>
      <c r="BU34" s="198"/>
      <c r="BV34" s="198"/>
      <c r="BW34" s="198"/>
      <c r="BX34" s="198"/>
      <c r="BY34" s="198"/>
      <c r="BZ34" s="198"/>
      <c r="CA34" s="198"/>
      <c r="CB34" s="198"/>
      <c r="CC34" s="198"/>
      <c r="CD34" s="198"/>
      <c r="CE34" s="198"/>
      <c r="CF34" s="198"/>
      <c r="CG34" s="198"/>
      <c r="CH34" s="198"/>
      <c r="CI34" s="198"/>
      <c r="CJ34" s="198"/>
      <c r="CK34" s="198"/>
      <c r="CL34" s="198"/>
      <c r="CM34" s="198"/>
      <c r="CN34" s="198"/>
      <c r="CO34" s="198"/>
      <c r="CP34" s="198"/>
      <c r="CQ34" s="198"/>
      <c r="CR34" s="198"/>
      <c r="CS34" s="198"/>
      <c r="CT34" s="198"/>
      <c r="CU34" s="198"/>
      <c r="CV34" s="198"/>
      <c r="CW34" s="198"/>
      <c r="CX34" s="198"/>
      <c r="CY34" s="198"/>
      <c r="CZ34" s="198"/>
      <c r="DA34" s="198"/>
      <c r="DB34" s="198"/>
      <c r="DC34" s="198"/>
      <c r="DD34" s="198"/>
      <c r="DE34" s="198"/>
      <c r="DF34" s="198"/>
      <c r="DG34" s="198"/>
      <c r="DH34" s="198"/>
      <c r="DI34" s="198"/>
      <c r="DJ34" s="198"/>
      <c r="DK34" s="198"/>
      <c r="DL34" s="198"/>
      <c r="DM34" s="198"/>
      <c r="DN34" s="198"/>
      <c r="DO34" s="198"/>
      <c r="DP34" s="198"/>
      <c r="DQ34" s="198"/>
      <c r="DR34" s="198"/>
      <c r="DS34" s="198"/>
      <c r="DT34" s="198"/>
      <c r="DU34" s="198"/>
      <c r="DV34" s="198"/>
      <c r="DW34" s="198"/>
      <c r="DX34" s="198"/>
      <c r="DY34" s="198"/>
      <c r="DZ34" s="198"/>
      <c r="EA34" s="198"/>
      <c r="EB34" s="198"/>
      <c r="EC34" s="198"/>
      <c r="ED34" s="198"/>
      <c r="EE34" s="198"/>
      <c r="EF34" s="198"/>
      <c r="EG34" s="198"/>
      <c r="EH34" s="198"/>
      <c r="EI34" s="198"/>
      <c r="EJ34" s="198"/>
      <c r="EK34" s="198"/>
      <c r="EL34" s="198"/>
      <c r="EM34" s="198"/>
      <c r="EN34" s="198"/>
      <c r="EO34" s="198"/>
      <c r="EP34" s="198"/>
      <c r="EQ34" s="198"/>
      <c r="ER34" s="198"/>
      <c r="ES34" s="198"/>
      <c r="ET34" s="198"/>
      <c r="EU34" s="198"/>
      <c r="EV34" s="198"/>
      <c r="EW34" s="198"/>
      <c r="EX34" s="198"/>
      <c r="EY34" s="198"/>
      <c r="EZ34" s="198"/>
      <c r="FA34" s="198"/>
      <c r="FB34" s="198"/>
      <c r="FC34" s="198"/>
      <c r="FD34" s="198"/>
      <c r="FE34" s="198"/>
      <c r="FF34" s="198"/>
      <c r="FG34" s="198"/>
      <c r="FH34" s="198"/>
      <c r="FI34" s="198"/>
      <c r="FJ34" s="198"/>
      <c r="FK34" s="198"/>
      <c r="FL34" s="198"/>
      <c r="FM34" s="198"/>
      <c r="FN34" s="198"/>
      <c r="FO34" s="198"/>
      <c r="FP34" s="198"/>
      <c r="FQ34" s="198"/>
      <c r="FR34" s="198"/>
      <c r="FS34" s="198"/>
      <c r="FT34" s="198"/>
      <c r="FU34" s="198"/>
      <c r="FV34" s="198"/>
      <c r="FW34" s="198"/>
      <c r="FX34" s="198"/>
      <c r="FY34" s="198"/>
      <c r="FZ34" s="198"/>
      <c r="GA34" s="198"/>
      <c r="GB34" s="198"/>
      <c r="GC34" s="198"/>
      <c r="GD34" s="198"/>
      <c r="GE34" s="198"/>
      <c r="GF34" s="198"/>
      <c r="GG34" s="198"/>
      <c r="GH34" s="198"/>
      <c r="GI34" s="198"/>
      <c r="GJ34" s="198"/>
      <c r="GK34" s="198"/>
      <c r="GL34" s="198"/>
      <c r="GM34" s="198"/>
      <c r="GN34" s="198"/>
      <c r="GO34" s="198"/>
      <c r="GP34" s="198"/>
      <c r="GQ34" s="198"/>
      <c r="GR34" s="198"/>
      <c r="GS34" s="198"/>
      <c r="GT34" s="198"/>
      <c r="GU34" s="198"/>
      <c r="GV34" s="198"/>
      <c r="GW34" s="198"/>
      <c r="GX34" s="198"/>
      <c r="GY34" s="198"/>
      <c r="GZ34" s="198"/>
      <c r="HA34" s="198"/>
      <c r="HB34" s="198"/>
      <c r="HC34" s="198"/>
      <c r="HD34" s="198"/>
      <c r="HE34" s="198"/>
      <c r="HF34" s="198"/>
      <c r="HG34" s="198"/>
      <c r="HH34" s="198"/>
      <c r="HI34" s="198"/>
      <c r="HJ34" s="198"/>
      <c r="HK34" s="198"/>
      <c r="HL34" s="198"/>
      <c r="HM34" s="198"/>
      <c r="HN34" s="198"/>
      <c r="HO34" s="198"/>
      <c r="HP34" s="198"/>
      <c r="HQ34" s="198"/>
      <c r="HR34" s="198"/>
      <c r="HS34" s="198"/>
      <c r="HT34" s="198"/>
      <c r="HU34" s="198"/>
      <c r="HV34" s="198"/>
      <c r="HW34" s="198"/>
      <c r="HX34" s="198"/>
      <c r="HY34" s="198"/>
      <c r="HZ34" s="198"/>
      <c r="IA34" s="198"/>
      <c r="IB34" s="198"/>
      <c r="IC34" s="198"/>
      <c r="ID34" s="198"/>
      <c r="IE34" s="198"/>
      <c r="IF34" s="198"/>
      <c r="IG34" s="198"/>
      <c r="IH34" s="198"/>
      <c r="II34" s="198"/>
      <c r="IJ34" s="198"/>
      <c r="IK34" s="198"/>
      <c r="IL34" s="198"/>
      <c r="IM34" s="198"/>
      <c r="IN34" s="198"/>
      <c r="IO34" s="198"/>
      <c r="IP34" s="198"/>
      <c r="IQ34" s="198"/>
      <c r="IR34" s="198"/>
      <c r="IS34" s="198"/>
      <c r="IT34" s="198"/>
      <c r="IU34" s="198"/>
      <c r="IV34" s="198"/>
      <c r="IW34" s="198"/>
    </row>
    <row r="35" spans="2:257" s="196" customFormat="1" ht="20.100000000000001" customHeight="1">
      <c r="B35" s="252">
        <f t="shared" si="2"/>
        <v>25</v>
      </c>
      <c r="C35" s="228"/>
      <c r="D35" s="229"/>
      <c r="E35" s="238"/>
      <c r="F35" s="230"/>
      <c r="G35" s="231"/>
      <c r="H35" s="239"/>
      <c r="I35" s="232"/>
      <c r="J35" s="233"/>
      <c r="K35" s="240"/>
      <c r="L35" s="234"/>
      <c r="M35" s="235"/>
      <c r="N35" s="240"/>
      <c r="O35" s="232"/>
      <c r="P35" s="233"/>
      <c r="Q35" s="273">
        <f t="shared" si="0"/>
        <v>0</v>
      </c>
      <c r="R35" s="274">
        <f t="shared" si="1"/>
        <v>0</v>
      </c>
      <c r="S35" s="233"/>
      <c r="T35" s="232"/>
      <c r="U35" s="275">
        <f t="shared" si="4"/>
        <v>0</v>
      </c>
      <c r="V35" s="272"/>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98"/>
      <c r="BQ35" s="198"/>
      <c r="BR35" s="198"/>
      <c r="BS35" s="198"/>
      <c r="BT35" s="198"/>
      <c r="BU35" s="198"/>
      <c r="BV35" s="198"/>
      <c r="BW35" s="198"/>
      <c r="BX35" s="198"/>
      <c r="BY35" s="198"/>
      <c r="BZ35" s="198"/>
      <c r="CA35" s="198"/>
      <c r="CB35" s="198"/>
      <c r="CC35" s="198"/>
      <c r="CD35" s="198"/>
      <c r="CE35" s="198"/>
      <c r="CF35" s="198"/>
      <c r="CG35" s="198"/>
      <c r="CH35" s="198"/>
      <c r="CI35" s="198"/>
      <c r="CJ35" s="198"/>
      <c r="CK35" s="198"/>
      <c r="CL35" s="198"/>
      <c r="CM35" s="198"/>
      <c r="CN35" s="198"/>
      <c r="CO35" s="198"/>
      <c r="CP35" s="198"/>
      <c r="CQ35" s="198"/>
      <c r="CR35" s="198"/>
      <c r="CS35" s="198"/>
      <c r="CT35" s="198"/>
      <c r="CU35" s="198"/>
      <c r="CV35" s="198"/>
      <c r="CW35" s="198"/>
      <c r="CX35" s="198"/>
      <c r="CY35" s="198"/>
      <c r="CZ35" s="198"/>
      <c r="DA35" s="198"/>
      <c r="DB35" s="198"/>
      <c r="DC35" s="198"/>
      <c r="DD35" s="198"/>
      <c r="DE35" s="198"/>
      <c r="DF35" s="198"/>
      <c r="DG35" s="198"/>
      <c r="DH35" s="198"/>
      <c r="DI35" s="198"/>
      <c r="DJ35" s="198"/>
      <c r="DK35" s="198"/>
      <c r="DL35" s="198"/>
      <c r="DM35" s="198"/>
      <c r="DN35" s="198"/>
      <c r="DO35" s="198"/>
      <c r="DP35" s="198"/>
      <c r="DQ35" s="198"/>
      <c r="DR35" s="198"/>
      <c r="DS35" s="198"/>
      <c r="DT35" s="198"/>
      <c r="DU35" s="198"/>
      <c r="DV35" s="198"/>
      <c r="DW35" s="198"/>
      <c r="DX35" s="198"/>
      <c r="DY35" s="198"/>
      <c r="DZ35" s="198"/>
      <c r="EA35" s="198"/>
      <c r="EB35" s="198"/>
      <c r="EC35" s="198"/>
      <c r="ED35" s="198"/>
      <c r="EE35" s="198"/>
      <c r="EF35" s="198"/>
      <c r="EG35" s="198"/>
      <c r="EH35" s="198"/>
      <c r="EI35" s="198"/>
      <c r="EJ35" s="198"/>
      <c r="EK35" s="198"/>
      <c r="EL35" s="198"/>
      <c r="EM35" s="198"/>
      <c r="EN35" s="198"/>
      <c r="EO35" s="198"/>
      <c r="EP35" s="198"/>
      <c r="EQ35" s="198"/>
      <c r="ER35" s="198"/>
      <c r="ES35" s="198"/>
      <c r="ET35" s="198"/>
      <c r="EU35" s="198"/>
      <c r="EV35" s="198"/>
      <c r="EW35" s="198"/>
      <c r="EX35" s="198"/>
      <c r="EY35" s="198"/>
      <c r="EZ35" s="198"/>
      <c r="FA35" s="198"/>
      <c r="FB35" s="198"/>
      <c r="FC35" s="198"/>
      <c r="FD35" s="198"/>
      <c r="FE35" s="198"/>
      <c r="FF35" s="198"/>
      <c r="FG35" s="198"/>
      <c r="FH35" s="198"/>
      <c r="FI35" s="198"/>
      <c r="FJ35" s="198"/>
      <c r="FK35" s="198"/>
      <c r="FL35" s="198"/>
      <c r="FM35" s="198"/>
      <c r="FN35" s="198"/>
      <c r="FO35" s="198"/>
      <c r="FP35" s="198"/>
      <c r="FQ35" s="198"/>
      <c r="FR35" s="198"/>
      <c r="FS35" s="198"/>
      <c r="FT35" s="198"/>
      <c r="FU35" s="198"/>
      <c r="FV35" s="198"/>
      <c r="FW35" s="198"/>
      <c r="FX35" s="198"/>
      <c r="FY35" s="198"/>
      <c r="FZ35" s="198"/>
      <c r="GA35" s="198"/>
      <c r="GB35" s="198"/>
      <c r="GC35" s="198"/>
      <c r="GD35" s="198"/>
      <c r="GE35" s="198"/>
      <c r="GF35" s="198"/>
      <c r="GG35" s="198"/>
      <c r="GH35" s="198"/>
      <c r="GI35" s="198"/>
      <c r="GJ35" s="198"/>
      <c r="GK35" s="198"/>
      <c r="GL35" s="198"/>
      <c r="GM35" s="198"/>
      <c r="GN35" s="198"/>
      <c r="GO35" s="198"/>
      <c r="GP35" s="198"/>
      <c r="GQ35" s="198"/>
      <c r="GR35" s="198"/>
      <c r="GS35" s="198"/>
      <c r="GT35" s="198"/>
      <c r="GU35" s="198"/>
      <c r="GV35" s="198"/>
      <c r="GW35" s="198"/>
      <c r="GX35" s="198"/>
      <c r="GY35" s="198"/>
      <c r="GZ35" s="198"/>
      <c r="HA35" s="198"/>
      <c r="HB35" s="198"/>
      <c r="HC35" s="198"/>
      <c r="HD35" s="198"/>
      <c r="HE35" s="198"/>
      <c r="HF35" s="198"/>
      <c r="HG35" s="198"/>
      <c r="HH35" s="198"/>
      <c r="HI35" s="198"/>
      <c r="HJ35" s="198"/>
      <c r="HK35" s="198"/>
      <c r="HL35" s="198"/>
      <c r="HM35" s="198"/>
      <c r="HN35" s="198"/>
      <c r="HO35" s="198"/>
      <c r="HP35" s="198"/>
      <c r="HQ35" s="198"/>
      <c r="HR35" s="198"/>
      <c r="HS35" s="198"/>
      <c r="HT35" s="198"/>
      <c r="HU35" s="198"/>
      <c r="HV35" s="198"/>
      <c r="HW35" s="198"/>
      <c r="HX35" s="198"/>
      <c r="HY35" s="198"/>
      <c r="HZ35" s="198"/>
      <c r="IA35" s="198"/>
      <c r="IB35" s="198"/>
      <c r="IC35" s="198"/>
      <c r="ID35" s="198"/>
      <c r="IE35" s="198"/>
      <c r="IF35" s="198"/>
      <c r="IG35" s="198"/>
      <c r="IH35" s="198"/>
      <c r="II35" s="198"/>
      <c r="IJ35" s="198"/>
      <c r="IK35" s="198"/>
      <c r="IL35" s="198"/>
      <c r="IM35" s="198"/>
      <c r="IN35" s="198"/>
      <c r="IO35" s="198"/>
      <c r="IP35" s="198"/>
      <c r="IQ35" s="198"/>
      <c r="IR35" s="198"/>
      <c r="IS35" s="198"/>
      <c r="IT35" s="198"/>
      <c r="IU35" s="198"/>
      <c r="IV35" s="198"/>
      <c r="IW35" s="198"/>
    </row>
    <row r="36" spans="2:257" s="196" customFormat="1" ht="20.100000000000001" customHeight="1">
      <c r="B36" s="252">
        <f t="shared" si="2"/>
        <v>26</v>
      </c>
      <c r="C36" s="228"/>
      <c r="D36" s="229"/>
      <c r="E36" s="238"/>
      <c r="F36" s="230"/>
      <c r="G36" s="231"/>
      <c r="H36" s="239"/>
      <c r="I36" s="232"/>
      <c r="J36" s="233"/>
      <c r="K36" s="240"/>
      <c r="L36" s="234"/>
      <c r="M36" s="235"/>
      <c r="N36" s="240"/>
      <c r="O36" s="232"/>
      <c r="P36" s="233"/>
      <c r="Q36" s="273">
        <f t="shared" si="0"/>
        <v>0</v>
      </c>
      <c r="R36" s="274">
        <f t="shared" si="1"/>
        <v>0</v>
      </c>
      <c r="S36" s="233"/>
      <c r="T36" s="232"/>
      <c r="U36" s="275">
        <f t="shared" si="4"/>
        <v>0</v>
      </c>
      <c r="V36" s="272"/>
      <c r="W36" s="198"/>
      <c r="X36" s="198"/>
      <c r="Y36" s="198"/>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98"/>
      <c r="AV36" s="198"/>
      <c r="AW36" s="198"/>
      <c r="AX36" s="198"/>
      <c r="AY36" s="198"/>
      <c r="AZ36" s="198"/>
      <c r="BA36" s="198"/>
      <c r="BB36" s="198"/>
      <c r="BC36" s="198"/>
      <c r="BD36" s="198"/>
      <c r="BE36" s="198"/>
      <c r="BF36" s="198"/>
      <c r="BG36" s="198"/>
      <c r="BH36" s="198"/>
      <c r="BI36" s="198"/>
      <c r="BJ36" s="198"/>
      <c r="BK36" s="198"/>
      <c r="BL36" s="198"/>
      <c r="BM36" s="198"/>
      <c r="BN36" s="198"/>
      <c r="BO36" s="198"/>
      <c r="BP36" s="198"/>
      <c r="BQ36" s="198"/>
      <c r="BR36" s="198"/>
      <c r="BS36" s="198"/>
      <c r="BT36" s="198"/>
      <c r="BU36" s="198"/>
      <c r="BV36" s="198"/>
      <c r="BW36" s="198"/>
      <c r="BX36" s="198"/>
      <c r="BY36" s="198"/>
      <c r="BZ36" s="198"/>
      <c r="CA36" s="198"/>
      <c r="CB36" s="198"/>
      <c r="CC36" s="198"/>
      <c r="CD36" s="198"/>
      <c r="CE36" s="198"/>
      <c r="CF36" s="198"/>
      <c r="CG36" s="198"/>
      <c r="CH36" s="198"/>
      <c r="CI36" s="198"/>
      <c r="CJ36" s="198"/>
      <c r="CK36" s="198"/>
      <c r="CL36" s="198"/>
      <c r="CM36" s="198"/>
      <c r="CN36" s="198"/>
      <c r="CO36" s="198"/>
      <c r="CP36" s="198"/>
      <c r="CQ36" s="198"/>
      <c r="CR36" s="198"/>
      <c r="CS36" s="198"/>
      <c r="CT36" s="198"/>
      <c r="CU36" s="198"/>
      <c r="CV36" s="198"/>
      <c r="CW36" s="198"/>
      <c r="CX36" s="198"/>
      <c r="CY36" s="198"/>
      <c r="CZ36" s="198"/>
      <c r="DA36" s="198"/>
      <c r="DB36" s="198"/>
      <c r="DC36" s="198"/>
      <c r="DD36" s="198"/>
      <c r="DE36" s="198"/>
      <c r="DF36" s="198"/>
      <c r="DG36" s="198"/>
      <c r="DH36" s="198"/>
      <c r="DI36" s="198"/>
      <c r="DJ36" s="198"/>
      <c r="DK36" s="198"/>
      <c r="DL36" s="198"/>
      <c r="DM36" s="198"/>
      <c r="DN36" s="198"/>
      <c r="DO36" s="198"/>
      <c r="DP36" s="198"/>
      <c r="DQ36" s="198"/>
      <c r="DR36" s="198"/>
      <c r="DS36" s="198"/>
      <c r="DT36" s="198"/>
      <c r="DU36" s="198"/>
      <c r="DV36" s="198"/>
      <c r="DW36" s="198"/>
      <c r="DX36" s="198"/>
      <c r="DY36" s="198"/>
      <c r="DZ36" s="198"/>
      <c r="EA36" s="198"/>
      <c r="EB36" s="198"/>
      <c r="EC36" s="198"/>
      <c r="ED36" s="198"/>
      <c r="EE36" s="198"/>
      <c r="EF36" s="198"/>
      <c r="EG36" s="198"/>
      <c r="EH36" s="198"/>
      <c r="EI36" s="198"/>
      <c r="EJ36" s="198"/>
      <c r="EK36" s="198"/>
      <c r="EL36" s="198"/>
      <c r="EM36" s="198"/>
      <c r="EN36" s="198"/>
      <c r="EO36" s="198"/>
      <c r="EP36" s="198"/>
      <c r="EQ36" s="198"/>
      <c r="ER36" s="198"/>
      <c r="ES36" s="198"/>
      <c r="ET36" s="198"/>
      <c r="EU36" s="198"/>
      <c r="EV36" s="198"/>
      <c r="EW36" s="198"/>
      <c r="EX36" s="198"/>
      <c r="EY36" s="198"/>
      <c r="EZ36" s="198"/>
      <c r="FA36" s="198"/>
      <c r="FB36" s="198"/>
      <c r="FC36" s="198"/>
      <c r="FD36" s="198"/>
      <c r="FE36" s="198"/>
      <c r="FF36" s="198"/>
      <c r="FG36" s="198"/>
      <c r="FH36" s="198"/>
      <c r="FI36" s="198"/>
      <c r="FJ36" s="198"/>
      <c r="FK36" s="198"/>
      <c r="FL36" s="198"/>
      <c r="FM36" s="198"/>
      <c r="FN36" s="198"/>
      <c r="FO36" s="198"/>
      <c r="FP36" s="198"/>
      <c r="FQ36" s="198"/>
      <c r="FR36" s="198"/>
      <c r="FS36" s="198"/>
      <c r="FT36" s="198"/>
      <c r="FU36" s="198"/>
      <c r="FV36" s="198"/>
      <c r="FW36" s="198"/>
      <c r="FX36" s="198"/>
      <c r="FY36" s="198"/>
      <c r="FZ36" s="198"/>
      <c r="GA36" s="198"/>
      <c r="GB36" s="198"/>
      <c r="GC36" s="198"/>
      <c r="GD36" s="198"/>
      <c r="GE36" s="198"/>
      <c r="GF36" s="198"/>
      <c r="GG36" s="198"/>
      <c r="GH36" s="198"/>
      <c r="GI36" s="198"/>
      <c r="GJ36" s="198"/>
      <c r="GK36" s="198"/>
      <c r="GL36" s="198"/>
      <c r="GM36" s="198"/>
      <c r="GN36" s="198"/>
      <c r="GO36" s="198"/>
      <c r="GP36" s="198"/>
      <c r="GQ36" s="198"/>
      <c r="GR36" s="198"/>
      <c r="GS36" s="198"/>
      <c r="GT36" s="198"/>
      <c r="GU36" s="198"/>
      <c r="GV36" s="198"/>
      <c r="GW36" s="198"/>
      <c r="GX36" s="198"/>
      <c r="GY36" s="198"/>
      <c r="GZ36" s="198"/>
      <c r="HA36" s="198"/>
      <c r="HB36" s="198"/>
      <c r="HC36" s="198"/>
      <c r="HD36" s="198"/>
      <c r="HE36" s="198"/>
      <c r="HF36" s="198"/>
      <c r="HG36" s="198"/>
      <c r="HH36" s="198"/>
      <c r="HI36" s="198"/>
      <c r="HJ36" s="198"/>
      <c r="HK36" s="198"/>
      <c r="HL36" s="198"/>
      <c r="HM36" s="198"/>
      <c r="HN36" s="198"/>
      <c r="HO36" s="198"/>
      <c r="HP36" s="198"/>
      <c r="HQ36" s="198"/>
      <c r="HR36" s="198"/>
      <c r="HS36" s="198"/>
      <c r="HT36" s="198"/>
      <c r="HU36" s="198"/>
      <c r="HV36" s="198"/>
      <c r="HW36" s="198"/>
      <c r="HX36" s="198"/>
      <c r="HY36" s="198"/>
      <c r="HZ36" s="198"/>
      <c r="IA36" s="198"/>
      <c r="IB36" s="198"/>
      <c r="IC36" s="198"/>
      <c r="ID36" s="198"/>
      <c r="IE36" s="198"/>
      <c r="IF36" s="198"/>
      <c r="IG36" s="198"/>
      <c r="IH36" s="198"/>
      <c r="II36" s="198"/>
      <c r="IJ36" s="198"/>
      <c r="IK36" s="198"/>
      <c r="IL36" s="198"/>
      <c r="IM36" s="198"/>
      <c r="IN36" s="198"/>
      <c r="IO36" s="198"/>
      <c r="IP36" s="198"/>
      <c r="IQ36" s="198"/>
      <c r="IR36" s="198"/>
      <c r="IS36" s="198"/>
      <c r="IT36" s="198"/>
      <c r="IU36" s="198"/>
      <c r="IV36" s="198"/>
      <c r="IW36" s="198"/>
    </row>
    <row r="37" spans="2:257" s="196" customFormat="1" ht="20.100000000000001" customHeight="1">
      <c r="B37" s="252">
        <f t="shared" si="2"/>
        <v>27</v>
      </c>
      <c r="C37" s="228"/>
      <c r="D37" s="229"/>
      <c r="E37" s="238"/>
      <c r="F37" s="230"/>
      <c r="G37" s="231"/>
      <c r="H37" s="239"/>
      <c r="I37" s="232"/>
      <c r="J37" s="233"/>
      <c r="K37" s="240"/>
      <c r="L37" s="234">
        <v>0.66666666666666663</v>
      </c>
      <c r="M37" s="235"/>
      <c r="N37" s="240"/>
      <c r="O37" s="232"/>
      <c r="P37" s="233"/>
      <c r="Q37" s="273">
        <f t="shared" si="0"/>
        <v>0</v>
      </c>
      <c r="R37" s="274">
        <f t="shared" si="1"/>
        <v>0</v>
      </c>
      <c r="S37" s="233"/>
      <c r="T37" s="232"/>
      <c r="U37" s="275">
        <f t="shared" si="4"/>
        <v>0</v>
      </c>
      <c r="V37" s="272"/>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c r="BG37" s="198"/>
      <c r="BH37" s="198"/>
      <c r="BI37" s="198"/>
      <c r="BJ37" s="198"/>
      <c r="BK37" s="198"/>
      <c r="BL37" s="198"/>
      <c r="BM37" s="198"/>
      <c r="BN37" s="198"/>
      <c r="BO37" s="198"/>
      <c r="BP37" s="198"/>
      <c r="BQ37" s="198"/>
      <c r="BR37" s="198"/>
      <c r="BS37" s="198"/>
      <c r="BT37" s="198"/>
      <c r="BU37" s="198"/>
      <c r="BV37" s="198"/>
      <c r="BW37" s="198"/>
      <c r="BX37" s="198"/>
      <c r="BY37" s="198"/>
      <c r="BZ37" s="198"/>
      <c r="CA37" s="198"/>
      <c r="CB37" s="198"/>
      <c r="CC37" s="198"/>
      <c r="CD37" s="198"/>
      <c r="CE37" s="198"/>
      <c r="CF37" s="198"/>
      <c r="CG37" s="198"/>
      <c r="CH37" s="198"/>
      <c r="CI37" s="198"/>
      <c r="CJ37" s="198"/>
      <c r="CK37" s="198"/>
      <c r="CL37" s="198"/>
      <c r="CM37" s="198"/>
      <c r="CN37" s="198"/>
      <c r="CO37" s="198"/>
      <c r="CP37" s="198"/>
      <c r="CQ37" s="198"/>
      <c r="CR37" s="198"/>
      <c r="CS37" s="198"/>
      <c r="CT37" s="198"/>
      <c r="CU37" s="198"/>
      <c r="CV37" s="198"/>
      <c r="CW37" s="198"/>
      <c r="CX37" s="198"/>
      <c r="CY37" s="198"/>
      <c r="CZ37" s="198"/>
      <c r="DA37" s="198"/>
      <c r="DB37" s="198"/>
      <c r="DC37" s="198"/>
      <c r="DD37" s="198"/>
      <c r="DE37" s="198"/>
      <c r="DF37" s="198"/>
      <c r="DG37" s="198"/>
      <c r="DH37" s="198"/>
      <c r="DI37" s="198"/>
      <c r="DJ37" s="198"/>
      <c r="DK37" s="198"/>
      <c r="DL37" s="198"/>
      <c r="DM37" s="198"/>
      <c r="DN37" s="198"/>
      <c r="DO37" s="198"/>
      <c r="DP37" s="198"/>
      <c r="DQ37" s="198"/>
      <c r="DR37" s="198"/>
      <c r="DS37" s="198"/>
      <c r="DT37" s="198"/>
      <c r="DU37" s="198"/>
      <c r="DV37" s="198"/>
      <c r="DW37" s="198"/>
      <c r="DX37" s="198"/>
      <c r="DY37" s="198"/>
      <c r="DZ37" s="198"/>
      <c r="EA37" s="198"/>
      <c r="EB37" s="198"/>
      <c r="EC37" s="198"/>
      <c r="ED37" s="198"/>
      <c r="EE37" s="198"/>
      <c r="EF37" s="198"/>
      <c r="EG37" s="198"/>
      <c r="EH37" s="198"/>
      <c r="EI37" s="198"/>
      <c r="EJ37" s="198"/>
      <c r="EK37" s="198"/>
      <c r="EL37" s="198"/>
      <c r="EM37" s="198"/>
      <c r="EN37" s="198"/>
      <c r="EO37" s="198"/>
      <c r="EP37" s="198"/>
      <c r="EQ37" s="198"/>
      <c r="ER37" s="198"/>
      <c r="ES37" s="198"/>
      <c r="ET37" s="198"/>
      <c r="EU37" s="198"/>
      <c r="EV37" s="198"/>
      <c r="EW37" s="198"/>
      <c r="EX37" s="198"/>
      <c r="EY37" s="198"/>
      <c r="EZ37" s="198"/>
      <c r="FA37" s="198"/>
      <c r="FB37" s="198"/>
      <c r="FC37" s="198"/>
      <c r="FD37" s="198"/>
      <c r="FE37" s="198"/>
      <c r="FF37" s="198"/>
      <c r="FG37" s="198"/>
      <c r="FH37" s="198"/>
      <c r="FI37" s="198"/>
      <c r="FJ37" s="198"/>
      <c r="FK37" s="198"/>
      <c r="FL37" s="198"/>
      <c r="FM37" s="198"/>
      <c r="FN37" s="198"/>
      <c r="FO37" s="198"/>
      <c r="FP37" s="198"/>
      <c r="FQ37" s="198"/>
      <c r="FR37" s="198"/>
      <c r="FS37" s="198"/>
      <c r="FT37" s="198"/>
      <c r="FU37" s="198"/>
      <c r="FV37" s="198"/>
      <c r="FW37" s="198"/>
      <c r="FX37" s="198"/>
      <c r="FY37" s="198"/>
      <c r="FZ37" s="198"/>
      <c r="GA37" s="198"/>
      <c r="GB37" s="198"/>
      <c r="GC37" s="198"/>
      <c r="GD37" s="198"/>
      <c r="GE37" s="198"/>
      <c r="GF37" s="198"/>
      <c r="GG37" s="198"/>
      <c r="GH37" s="198"/>
      <c r="GI37" s="198"/>
      <c r="GJ37" s="198"/>
      <c r="GK37" s="198"/>
      <c r="GL37" s="198"/>
      <c r="GM37" s="198"/>
      <c r="GN37" s="198"/>
      <c r="GO37" s="198"/>
      <c r="GP37" s="198"/>
      <c r="GQ37" s="198"/>
      <c r="GR37" s="198"/>
      <c r="GS37" s="198"/>
      <c r="GT37" s="198"/>
      <c r="GU37" s="198"/>
      <c r="GV37" s="198"/>
      <c r="GW37" s="198"/>
      <c r="GX37" s="198"/>
      <c r="GY37" s="198"/>
      <c r="GZ37" s="198"/>
      <c r="HA37" s="198"/>
      <c r="HB37" s="198"/>
      <c r="HC37" s="198"/>
      <c r="HD37" s="198"/>
      <c r="HE37" s="198"/>
      <c r="HF37" s="198"/>
      <c r="HG37" s="198"/>
      <c r="HH37" s="198"/>
      <c r="HI37" s="198"/>
      <c r="HJ37" s="198"/>
      <c r="HK37" s="198"/>
      <c r="HL37" s="198"/>
      <c r="HM37" s="198"/>
      <c r="HN37" s="198"/>
      <c r="HO37" s="198"/>
      <c r="HP37" s="198"/>
      <c r="HQ37" s="198"/>
      <c r="HR37" s="198"/>
      <c r="HS37" s="198"/>
      <c r="HT37" s="198"/>
      <c r="HU37" s="198"/>
      <c r="HV37" s="198"/>
      <c r="HW37" s="198"/>
      <c r="HX37" s="198"/>
      <c r="HY37" s="198"/>
      <c r="HZ37" s="198"/>
      <c r="IA37" s="198"/>
      <c r="IB37" s="198"/>
      <c r="IC37" s="198"/>
      <c r="ID37" s="198"/>
      <c r="IE37" s="198"/>
      <c r="IF37" s="198"/>
      <c r="IG37" s="198"/>
      <c r="IH37" s="198"/>
      <c r="II37" s="198"/>
      <c r="IJ37" s="198"/>
      <c r="IK37" s="198"/>
      <c r="IL37" s="198"/>
      <c r="IM37" s="198"/>
      <c r="IN37" s="198"/>
      <c r="IO37" s="198"/>
      <c r="IP37" s="198"/>
      <c r="IQ37" s="198"/>
      <c r="IR37" s="198"/>
      <c r="IS37" s="198"/>
      <c r="IT37" s="198"/>
      <c r="IU37" s="198"/>
      <c r="IV37" s="198"/>
      <c r="IW37" s="198"/>
    </row>
    <row r="38" spans="2:257" s="196" customFormat="1" ht="20.100000000000001" customHeight="1">
      <c r="B38" s="252">
        <f t="shared" si="2"/>
        <v>28</v>
      </c>
      <c r="C38" s="228"/>
      <c r="D38" s="229"/>
      <c r="E38" s="238"/>
      <c r="F38" s="230"/>
      <c r="G38" s="231"/>
      <c r="H38" s="239"/>
      <c r="I38" s="232"/>
      <c r="J38" s="233"/>
      <c r="K38" s="240"/>
      <c r="L38" s="234"/>
      <c r="M38" s="235"/>
      <c r="N38" s="240"/>
      <c r="O38" s="232"/>
      <c r="P38" s="233"/>
      <c r="Q38" s="273">
        <f t="shared" si="0"/>
        <v>0</v>
      </c>
      <c r="R38" s="274">
        <f t="shared" si="1"/>
        <v>0</v>
      </c>
      <c r="S38" s="233"/>
      <c r="T38" s="232"/>
      <c r="U38" s="275">
        <f t="shared" si="4"/>
        <v>0</v>
      </c>
      <c r="V38" s="272"/>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8"/>
      <c r="BR38" s="198"/>
      <c r="BS38" s="198"/>
      <c r="BT38" s="198"/>
      <c r="BU38" s="198"/>
      <c r="BV38" s="198"/>
      <c r="BW38" s="198"/>
      <c r="BX38" s="198"/>
      <c r="BY38" s="198"/>
      <c r="BZ38" s="198"/>
      <c r="CA38" s="198"/>
      <c r="CB38" s="198"/>
      <c r="CC38" s="198"/>
      <c r="CD38" s="198"/>
      <c r="CE38" s="198"/>
      <c r="CF38" s="198"/>
      <c r="CG38" s="198"/>
      <c r="CH38" s="198"/>
      <c r="CI38" s="198"/>
      <c r="CJ38" s="198"/>
      <c r="CK38" s="198"/>
      <c r="CL38" s="198"/>
      <c r="CM38" s="198"/>
      <c r="CN38" s="198"/>
      <c r="CO38" s="198"/>
      <c r="CP38" s="198"/>
      <c r="CQ38" s="198"/>
      <c r="CR38" s="198"/>
      <c r="CS38" s="198"/>
      <c r="CT38" s="198"/>
      <c r="CU38" s="198"/>
      <c r="CV38" s="198"/>
      <c r="CW38" s="198"/>
      <c r="CX38" s="198"/>
      <c r="CY38" s="198"/>
      <c r="CZ38" s="198"/>
      <c r="DA38" s="198"/>
      <c r="DB38" s="198"/>
      <c r="DC38" s="198"/>
      <c r="DD38" s="198"/>
      <c r="DE38" s="198"/>
      <c r="DF38" s="198"/>
      <c r="DG38" s="198"/>
      <c r="DH38" s="198"/>
      <c r="DI38" s="198"/>
      <c r="DJ38" s="198"/>
      <c r="DK38" s="198"/>
      <c r="DL38" s="198"/>
      <c r="DM38" s="198"/>
      <c r="DN38" s="198"/>
      <c r="DO38" s="198"/>
      <c r="DP38" s="198"/>
      <c r="DQ38" s="198"/>
      <c r="DR38" s="198"/>
      <c r="DS38" s="198"/>
      <c r="DT38" s="198"/>
      <c r="DU38" s="198"/>
      <c r="DV38" s="198"/>
      <c r="DW38" s="198"/>
      <c r="DX38" s="198"/>
      <c r="DY38" s="198"/>
      <c r="DZ38" s="198"/>
      <c r="EA38" s="198"/>
      <c r="EB38" s="198"/>
      <c r="EC38" s="198"/>
      <c r="ED38" s="198"/>
      <c r="EE38" s="198"/>
      <c r="EF38" s="198"/>
      <c r="EG38" s="198"/>
      <c r="EH38" s="198"/>
      <c r="EI38" s="198"/>
      <c r="EJ38" s="198"/>
      <c r="EK38" s="198"/>
      <c r="EL38" s="198"/>
      <c r="EM38" s="198"/>
      <c r="EN38" s="198"/>
      <c r="EO38" s="198"/>
      <c r="EP38" s="198"/>
      <c r="EQ38" s="198"/>
      <c r="ER38" s="198"/>
      <c r="ES38" s="198"/>
      <c r="ET38" s="198"/>
      <c r="EU38" s="198"/>
      <c r="EV38" s="198"/>
      <c r="EW38" s="198"/>
      <c r="EX38" s="198"/>
      <c r="EY38" s="198"/>
      <c r="EZ38" s="198"/>
      <c r="FA38" s="198"/>
      <c r="FB38" s="198"/>
      <c r="FC38" s="198"/>
      <c r="FD38" s="198"/>
      <c r="FE38" s="198"/>
      <c r="FF38" s="198"/>
      <c r="FG38" s="198"/>
      <c r="FH38" s="198"/>
      <c r="FI38" s="198"/>
      <c r="FJ38" s="198"/>
      <c r="FK38" s="198"/>
      <c r="FL38" s="198"/>
      <c r="FM38" s="198"/>
      <c r="FN38" s="198"/>
      <c r="FO38" s="198"/>
      <c r="FP38" s="198"/>
      <c r="FQ38" s="198"/>
      <c r="FR38" s="198"/>
      <c r="FS38" s="198"/>
      <c r="FT38" s="198"/>
      <c r="FU38" s="198"/>
      <c r="FV38" s="198"/>
      <c r="FW38" s="198"/>
      <c r="FX38" s="198"/>
      <c r="FY38" s="198"/>
      <c r="FZ38" s="198"/>
      <c r="GA38" s="198"/>
      <c r="GB38" s="198"/>
      <c r="GC38" s="198"/>
      <c r="GD38" s="198"/>
      <c r="GE38" s="198"/>
      <c r="GF38" s="198"/>
      <c r="GG38" s="198"/>
      <c r="GH38" s="198"/>
      <c r="GI38" s="198"/>
      <c r="GJ38" s="198"/>
      <c r="GK38" s="198"/>
      <c r="GL38" s="198"/>
      <c r="GM38" s="198"/>
      <c r="GN38" s="198"/>
      <c r="GO38" s="198"/>
      <c r="GP38" s="198"/>
      <c r="GQ38" s="198"/>
      <c r="GR38" s="198"/>
      <c r="GS38" s="198"/>
      <c r="GT38" s="198"/>
      <c r="GU38" s="198"/>
      <c r="GV38" s="198"/>
      <c r="GW38" s="198"/>
      <c r="GX38" s="198"/>
      <c r="GY38" s="198"/>
      <c r="GZ38" s="198"/>
      <c r="HA38" s="198"/>
      <c r="HB38" s="198"/>
      <c r="HC38" s="198"/>
      <c r="HD38" s="198"/>
      <c r="HE38" s="198"/>
      <c r="HF38" s="198"/>
      <c r="HG38" s="198"/>
      <c r="HH38" s="198"/>
      <c r="HI38" s="198"/>
      <c r="HJ38" s="198"/>
      <c r="HK38" s="198"/>
      <c r="HL38" s="198"/>
      <c r="HM38" s="198"/>
      <c r="HN38" s="198"/>
      <c r="HO38" s="198"/>
      <c r="HP38" s="198"/>
      <c r="HQ38" s="198"/>
      <c r="HR38" s="198"/>
      <c r="HS38" s="198"/>
      <c r="HT38" s="198"/>
      <c r="HU38" s="198"/>
      <c r="HV38" s="198"/>
      <c r="HW38" s="198"/>
      <c r="HX38" s="198"/>
      <c r="HY38" s="198"/>
      <c r="HZ38" s="198"/>
      <c r="IA38" s="198"/>
      <c r="IB38" s="198"/>
      <c r="IC38" s="198"/>
      <c r="ID38" s="198"/>
      <c r="IE38" s="198"/>
      <c r="IF38" s="198"/>
      <c r="IG38" s="198"/>
      <c r="IH38" s="198"/>
      <c r="II38" s="198"/>
      <c r="IJ38" s="198"/>
      <c r="IK38" s="198"/>
      <c r="IL38" s="198"/>
      <c r="IM38" s="198"/>
      <c r="IN38" s="198"/>
      <c r="IO38" s="198"/>
      <c r="IP38" s="198"/>
      <c r="IQ38" s="198"/>
      <c r="IR38" s="198"/>
      <c r="IS38" s="198"/>
      <c r="IT38" s="198"/>
      <c r="IU38" s="198"/>
      <c r="IV38" s="198"/>
      <c r="IW38" s="198"/>
    </row>
    <row r="39" spans="2:257" s="196" customFormat="1" ht="20.100000000000001" customHeight="1">
      <c r="B39" s="252">
        <f t="shared" si="2"/>
        <v>29</v>
      </c>
      <c r="C39" s="228"/>
      <c r="D39" s="229"/>
      <c r="E39" s="238"/>
      <c r="F39" s="230"/>
      <c r="G39" s="231"/>
      <c r="H39" s="239"/>
      <c r="I39" s="232"/>
      <c r="J39" s="233"/>
      <c r="K39" s="240"/>
      <c r="L39" s="234"/>
      <c r="M39" s="235"/>
      <c r="N39" s="240"/>
      <c r="O39" s="232"/>
      <c r="P39" s="233"/>
      <c r="Q39" s="273">
        <f t="shared" si="0"/>
        <v>0</v>
      </c>
      <c r="R39" s="274">
        <f t="shared" si="1"/>
        <v>0</v>
      </c>
      <c r="S39" s="233"/>
      <c r="T39" s="232"/>
      <c r="U39" s="275">
        <f t="shared" si="4"/>
        <v>0</v>
      </c>
      <c r="V39" s="272"/>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8"/>
      <c r="BR39" s="198"/>
      <c r="BS39" s="198"/>
      <c r="BT39" s="198"/>
      <c r="BU39" s="198"/>
      <c r="BV39" s="198"/>
      <c r="BW39" s="198"/>
      <c r="BX39" s="198"/>
      <c r="BY39" s="198"/>
      <c r="BZ39" s="198"/>
      <c r="CA39" s="198"/>
      <c r="CB39" s="198"/>
      <c r="CC39" s="198"/>
      <c r="CD39" s="198"/>
      <c r="CE39" s="198"/>
      <c r="CF39" s="198"/>
      <c r="CG39" s="198"/>
      <c r="CH39" s="198"/>
      <c r="CI39" s="198"/>
      <c r="CJ39" s="198"/>
      <c r="CK39" s="198"/>
      <c r="CL39" s="198"/>
      <c r="CM39" s="198"/>
      <c r="CN39" s="198"/>
      <c r="CO39" s="198"/>
      <c r="CP39" s="198"/>
      <c r="CQ39" s="198"/>
      <c r="CR39" s="198"/>
      <c r="CS39" s="198"/>
      <c r="CT39" s="198"/>
      <c r="CU39" s="198"/>
      <c r="CV39" s="198"/>
      <c r="CW39" s="198"/>
      <c r="CX39" s="198"/>
      <c r="CY39" s="198"/>
      <c r="CZ39" s="198"/>
      <c r="DA39" s="198"/>
      <c r="DB39" s="198"/>
      <c r="DC39" s="198"/>
      <c r="DD39" s="198"/>
      <c r="DE39" s="198"/>
      <c r="DF39" s="198"/>
      <c r="DG39" s="198"/>
      <c r="DH39" s="198"/>
      <c r="DI39" s="198"/>
      <c r="DJ39" s="198"/>
      <c r="DK39" s="198"/>
      <c r="DL39" s="198"/>
      <c r="DM39" s="198"/>
      <c r="DN39" s="198"/>
      <c r="DO39" s="198"/>
      <c r="DP39" s="198"/>
      <c r="DQ39" s="198"/>
      <c r="DR39" s="198"/>
      <c r="DS39" s="198"/>
      <c r="DT39" s="198"/>
      <c r="DU39" s="198"/>
      <c r="DV39" s="198"/>
      <c r="DW39" s="198"/>
      <c r="DX39" s="198"/>
      <c r="DY39" s="198"/>
      <c r="DZ39" s="198"/>
      <c r="EA39" s="198"/>
      <c r="EB39" s="198"/>
      <c r="EC39" s="198"/>
      <c r="ED39" s="198"/>
      <c r="EE39" s="198"/>
      <c r="EF39" s="198"/>
      <c r="EG39" s="198"/>
      <c r="EH39" s="198"/>
      <c r="EI39" s="198"/>
      <c r="EJ39" s="198"/>
      <c r="EK39" s="198"/>
      <c r="EL39" s="198"/>
      <c r="EM39" s="198"/>
      <c r="EN39" s="198"/>
      <c r="EO39" s="198"/>
      <c r="EP39" s="198"/>
      <c r="EQ39" s="198"/>
      <c r="ER39" s="198"/>
      <c r="ES39" s="198"/>
      <c r="ET39" s="198"/>
      <c r="EU39" s="198"/>
      <c r="EV39" s="198"/>
      <c r="EW39" s="198"/>
      <c r="EX39" s="198"/>
      <c r="EY39" s="198"/>
      <c r="EZ39" s="198"/>
      <c r="FA39" s="198"/>
      <c r="FB39" s="198"/>
      <c r="FC39" s="198"/>
      <c r="FD39" s="198"/>
      <c r="FE39" s="198"/>
      <c r="FF39" s="198"/>
      <c r="FG39" s="198"/>
      <c r="FH39" s="198"/>
      <c r="FI39" s="198"/>
      <c r="FJ39" s="198"/>
      <c r="FK39" s="198"/>
      <c r="FL39" s="198"/>
      <c r="FM39" s="198"/>
      <c r="FN39" s="198"/>
      <c r="FO39" s="198"/>
      <c r="FP39" s="198"/>
      <c r="FQ39" s="198"/>
      <c r="FR39" s="198"/>
      <c r="FS39" s="198"/>
      <c r="FT39" s="198"/>
      <c r="FU39" s="198"/>
      <c r="FV39" s="198"/>
      <c r="FW39" s="198"/>
      <c r="FX39" s="198"/>
      <c r="FY39" s="198"/>
      <c r="FZ39" s="198"/>
      <c r="GA39" s="198"/>
      <c r="GB39" s="198"/>
      <c r="GC39" s="198"/>
      <c r="GD39" s="198"/>
      <c r="GE39" s="198"/>
      <c r="GF39" s="198"/>
      <c r="GG39" s="198"/>
      <c r="GH39" s="198"/>
      <c r="GI39" s="198"/>
      <c r="GJ39" s="198"/>
      <c r="GK39" s="198"/>
      <c r="GL39" s="198"/>
      <c r="GM39" s="198"/>
      <c r="GN39" s="198"/>
      <c r="GO39" s="198"/>
      <c r="GP39" s="198"/>
      <c r="GQ39" s="198"/>
      <c r="GR39" s="198"/>
      <c r="GS39" s="198"/>
      <c r="GT39" s="198"/>
      <c r="GU39" s="198"/>
      <c r="GV39" s="198"/>
      <c r="GW39" s="198"/>
      <c r="GX39" s="198"/>
      <c r="GY39" s="198"/>
      <c r="GZ39" s="198"/>
      <c r="HA39" s="198"/>
      <c r="HB39" s="198"/>
      <c r="HC39" s="198"/>
      <c r="HD39" s="198"/>
      <c r="HE39" s="198"/>
      <c r="HF39" s="198"/>
      <c r="HG39" s="198"/>
      <c r="HH39" s="198"/>
      <c r="HI39" s="198"/>
      <c r="HJ39" s="198"/>
      <c r="HK39" s="198"/>
      <c r="HL39" s="198"/>
      <c r="HM39" s="198"/>
      <c r="HN39" s="198"/>
      <c r="HO39" s="198"/>
      <c r="HP39" s="198"/>
      <c r="HQ39" s="198"/>
      <c r="HR39" s="198"/>
      <c r="HS39" s="198"/>
      <c r="HT39" s="198"/>
      <c r="HU39" s="198"/>
      <c r="HV39" s="198"/>
      <c r="HW39" s="198"/>
      <c r="HX39" s="198"/>
      <c r="HY39" s="198"/>
      <c r="HZ39" s="198"/>
      <c r="IA39" s="198"/>
      <c r="IB39" s="198"/>
      <c r="IC39" s="198"/>
      <c r="ID39" s="198"/>
      <c r="IE39" s="198"/>
      <c r="IF39" s="198"/>
      <c r="IG39" s="198"/>
      <c r="IH39" s="198"/>
      <c r="II39" s="198"/>
      <c r="IJ39" s="198"/>
      <c r="IK39" s="198"/>
      <c r="IL39" s="198"/>
      <c r="IM39" s="198"/>
      <c r="IN39" s="198"/>
      <c r="IO39" s="198"/>
      <c r="IP39" s="198"/>
      <c r="IQ39" s="198"/>
      <c r="IR39" s="198"/>
      <c r="IS39" s="198"/>
      <c r="IT39" s="198"/>
      <c r="IU39" s="198"/>
      <c r="IV39" s="198"/>
      <c r="IW39" s="198"/>
    </row>
    <row r="40" spans="2:257" s="196" customFormat="1" ht="20.100000000000001" customHeight="1">
      <c r="B40" s="252">
        <f t="shared" si="2"/>
        <v>30</v>
      </c>
      <c r="C40" s="228"/>
      <c r="D40" s="229"/>
      <c r="E40" s="238"/>
      <c r="F40" s="230"/>
      <c r="G40" s="231"/>
      <c r="H40" s="239"/>
      <c r="I40" s="232"/>
      <c r="J40" s="233"/>
      <c r="K40" s="240"/>
      <c r="L40" s="234"/>
      <c r="M40" s="235"/>
      <c r="N40" s="240"/>
      <c r="O40" s="232"/>
      <c r="P40" s="233"/>
      <c r="Q40" s="273">
        <f t="shared" si="0"/>
        <v>0</v>
      </c>
      <c r="R40" s="274">
        <f t="shared" si="1"/>
        <v>0</v>
      </c>
      <c r="S40" s="233"/>
      <c r="T40" s="232"/>
      <c r="U40" s="275">
        <f t="shared" si="4"/>
        <v>0</v>
      </c>
      <c r="V40" s="272"/>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8"/>
      <c r="BR40" s="198"/>
      <c r="BS40" s="198"/>
      <c r="BT40" s="198"/>
      <c r="BU40" s="198"/>
      <c r="BV40" s="198"/>
      <c r="BW40" s="198"/>
      <c r="BX40" s="198"/>
      <c r="BY40" s="198"/>
      <c r="BZ40" s="198"/>
      <c r="CA40" s="198"/>
      <c r="CB40" s="198"/>
      <c r="CC40" s="198"/>
      <c r="CD40" s="198"/>
      <c r="CE40" s="198"/>
      <c r="CF40" s="198"/>
      <c r="CG40" s="198"/>
      <c r="CH40" s="198"/>
      <c r="CI40" s="198"/>
      <c r="CJ40" s="198"/>
      <c r="CK40" s="198"/>
      <c r="CL40" s="198"/>
      <c r="CM40" s="198"/>
      <c r="CN40" s="198"/>
      <c r="CO40" s="198"/>
      <c r="CP40" s="198"/>
      <c r="CQ40" s="198"/>
      <c r="CR40" s="198"/>
      <c r="CS40" s="198"/>
      <c r="CT40" s="198"/>
      <c r="CU40" s="198"/>
      <c r="CV40" s="198"/>
      <c r="CW40" s="198"/>
      <c r="CX40" s="198"/>
      <c r="CY40" s="198"/>
      <c r="CZ40" s="198"/>
      <c r="DA40" s="198"/>
      <c r="DB40" s="198"/>
      <c r="DC40" s="198"/>
      <c r="DD40" s="198"/>
      <c r="DE40" s="198"/>
      <c r="DF40" s="198"/>
      <c r="DG40" s="198"/>
      <c r="DH40" s="198"/>
      <c r="DI40" s="198"/>
      <c r="DJ40" s="198"/>
      <c r="DK40" s="198"/>
      <c r="DL40" s="198"/>
      <c r="DM40" s="198"/>
      <c r="DN40" s="198"/>
      <c r="DO40" s="198"/>
      <c r="DP40" s="198"/>
      <c r="DQ40" s="198"/>
      <c r="DR40" s="198"/>
      <c r="DS40" s="198"/>
      <c r="DT40" s="198"/>
      <c r="DU40" s="198"/>
      <c r="DV40" s="198"/>
      <c r="DW40" s="198"/>
      <c r="DX40" s="198"/>
      <c r="DY40" s="198"/>
      <c r="DZ40" s="198"/>
      <c r="EA40" s="198"/>
      <c r="EB40" s="198"/>
      <c r="EC40" s="198"/>
      <c r="ED40" s="198"/>
      <c r="EE40" s="198"/>
      <c r="EF40" s="198"/>
      <c r="EG40" s="198"/>
      <c r="EH40" s="198"/>
      <c r="EI40" s="198"/>
      <c r="EJ40" s="198"/>
      <c r="EK40" s="198"/>
      <c r="EL40" s="198"/>
      <c r="EM40" s="198"/>
      <c r="EN40" s="198"/>
      <c r="EO40" s="198"/>
      <c r="EP40" s="198"/>
      <c r="EQ40" s="198"/>
      <c r="ER40" s="198"/>
      <c r="ES40" s="198"/>
      <c r="ET40" s="198"/>
      <c r="EU40" s="198"/>
      <c r="EV40" s="198"/>
      <c r="EW40" s="198"/>
      <c r="EX40" s="198"/>
      <c r="EY40" s="198"/>
      <c r="EZ40" s="198"/>
      <c r="FA40" s="198"/>
      <c r="FB40" s="198"/>
      <c r="FC40" s="198"/>
      <c r="FD40" s="198"/>
      <c r="FE40" s="198"/>
      <c r="FF40" s="198"/>
      <c r="FG40" s="198"/>
      <c r="FH40" s="198"/>
      <c r="FI40" s="198"/>
      <c r="FJ40" s="198"/>
      <c r="FK40" s="198"/>
      <c r="FL40" s="198"/>
      <c r="FM40" s="198"/>
      <c r="FN40" s="198"/>
      <c r="FO40" s="198"/>
      <c r="FP40" s="198"/>
      <c r="FQ40" s="198"/>
      <c r="FR40" s="198"/>
      <c r="FS40" s="198"/>
      <c r="FT40" s="198"/>
      <c r="FU40" s="198"/>
      <c r="FV40" s="198"/>
      <c r="FW40" s="198"/>
      <c r="FX40" s="198"/>
      <c r="FY40" s="198"/>
      <c r="FZ40" s="198"/>
      <c r="GA40" s="198"/>
      <c r="GB40" s="198"/>
      <c r="GC40" s="198"/>
      <c r="GD40" s="198"/>
      <c r="GE40" s="198"/>
      <c r="GF40" s="198"/>
      <c r="GG40" s="198"/>
      <c r="GH40" s="198"/>
      <c r="GI40" s="198"/>
      <c r="GJ40" s="198"/>
      <c r="GK40" s="198"/>
      <c r="GL40" s="198"/>
      <c r="GM40" s="198"/>
      <c r="GN40" s="198"/>
      <c r="GO40" s="198"/>
      <c r="GP40" s="198"/>
      <c r="GQ40" s="198"/>
      <c r="GR40" s="198"/>
      <c r="GS40" s="198"/>
      <c r="GT40" s="198"/>
      <c r="GU40" s="198"/>
      <c r="GV40" s="198"/>
      <c r="GW40" s="198"/>
      <c r="GX40" s="198"/>
      <c r="GY40" s="198"/>
      <c r="GZ40" s="198"/>
      <c r="HA40" s="198"/>
      <c r="HB40" s="198"/>
      <c r="HC40" s="198"/>
      <c r="HD40" s="198"/>
      <c r="HE40" s="198"/>
      <c r="HF40" s="198"/>
      <c r="HG40" s="198"/>
      <c r="HH40" s="198"/>
      <c r="HI40" s="198"/>
      <c r="HJ40" s="198"/>
      <c r="HK40" s="198"/>
      <c r="HL40" s="198"/>
      <c r="HM40" s="198"/>
      <c r="HN40" s="198"/>
      <c r="HO40" s="198"/>
      <c r="HP40" s="198"/>
      <c r="HQ40" s="198"/>
      <c r="HR40" s="198"/>
      <c r="HS40" s="198"/>
      <c r="HT40" s="198"/>
      <c r="HU40" s="198"/>
      <c r="HV40" s="198"/>
      <c r="HW40" s="198"/>
      <c r="HX40" s="198"/>
      <c r="HY40" s="198"/>
      <c r="HZ40" s="198"/>
      <c r="IA40" s="198"/>
      <c r="IB40" s="198"/>
      <c r="IC40" s="198"/>
      <c r="ID40" s="198"/>
      <c r="IE40" s="198"/>
      <c r="IF40" s="198"/>
      <c r="IG40" s="198"/>
      <c r="IH40" s="198"/>
      <c r="II40" s="198"/>
      <c r="IJ40" s="198"/>
      <c r="IK40" s="198"/>
      <c r="IL40" s="198"/>
      <c r="IM40" s="198"/>
      <c r="IN40" s="198"/>
      <c r="IO40" s="198"/>
      <c r="IP40" s="198"/>
      <c r="IQ40" s="198"/>
      <c r="IR40" s="198"/>
      <c r="IS40" s="198"/>
      <c r="IT40" s="198"/>
      <c r="IU40" s="198"/>
      <c r="IV40" s="198"/>
      <c r="IW40" s="198"/>
    </row>
    <row r="41" spans="2:257" s="196" customFormat="1" ht="20.100000000000001" customHeight="1">
      <c r="B41" s="252">
        <f t="shared" si="2"/>
        <v>31</v>
      </c>
      <c r="C41" s="228"/>
      <c r="D41" s="229"/>
      <c r="E41" s="238"/>
      <c r="F41" s="230"/>
      <c r="G41" s="231"/>
      <c r="H41" s="239"/>
      <c r="I41" s="232"/>
      <c r="J41" s="233"/>
      <c r="K41" s="240"/>
      <c r="L41" s="234"/>
      <c r="M41" s="235"/>
      <c r="N41" s="240"/>
      <c r="O41" s="232"/>
      <c r="P41" s="233"/>
      <c r="Q41" s="273">
        <f t="shared" si="0"/>
        <v>0</v>
      </c>
      <c r="R41" s="274">
        <f t="shared" si="1"/>
        <v>0</v>
      </c>
      <c r="S41" s="233"/>
      <c r="T41" s="232"/>
      <c r="U41" s="275">
        <f t="shared" si="4"/>
        <v>0</v>
      </c>
      <c r="V41" s="272"/>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98"/>
      <c r="BR41" s="198"/>
      <c r="BS41" s="198"/>
      <c r="BT41" s="198"/>
      <c r="BU41" s="198"/>
      <c r="BV41" s="198"/>
      <c r="BW41" s="198"/>
      <c r="BX41" s="198"/>
      <c r="BY41" s="198"/>
      <c r="BZ41" s="198"/>
      <c r="CA41" s="198"/>
      <c r="CB41" s="198"/>
      <c r="CC41" s="198"/>
      <c r="CD41" s="198"/>
      <c r="CE41" s="198"/>
      <c r="CF41" s="198"/>
      <c r="CG41" s="198"/>
      <c r="CH41" s="198"/>
      <c r="CI41" s="198"/>
      <c r="CJ41" s="198"/>
      <c r="CK41" s="198"/>
      <c r="CL41" s="198"/>
      <c r="CM41" s="198"/>
      <c r="CN41" s="198"/>
      <c r="CO41" s="198"/>
      <c r="CP41" s="198"/>
      <c r="CQ41" s="198"/>
      <c r="CR41" s="198"/>
      <c r="CS41" s="198"/>
      <c r="CT41" s="198"/>
      <c r="CU41" s="198"/>
      <c r="CV41" s="198"/>
      <c r="CW41" s="198"/>
      <c r="CX41" s="198"/>
      <c r="CY41" s="198"/>
      <c r="CZ41" s="198"/>
      <c r="DA41" s="198"/>
      <c r="DB41" s="198"/>
      <c r="DC41" s="198"/>
      <c r="DD41" s="198"/>
      <c r="DE41" s="198"/>
      <c r="DF41" s="198"/>
      <c r="DG41" s="198"/>
      <c r="DH41" s="198"/>
      <c r="DI41" s="198"/>
      <c r="DJ41" s="198"/>
      <c r="DK41" s="198"/>
      <c r="DL41" s="198"/>
      <c r="DM41" s="198"/>
      <c r="DN41" s="198"/>
      <c r="DO41" s="198"/>
      <c r="DP41" s="198"/>
      <c r="DQ41" s="198"/>
      <c r="DR41" s="198"/>
      <c r="DS41" s="198"/>
      <c r="DT41" s="198"/>
      <c r="DU41" s="198"/>
      <c r="DV41" s="198"/>
      <c r="DW41" s="198"/>
      <c r="DX41" s="198"/>
      <c r="DY41" s="198"/>
      <c r="DZ41" s="198"/>
      <c r="EA41" s="198"/>
      <c r="EB41" s="198"/>
      <c r="EC41" s="198"/>
      <c r="ED41" s="198"/>
      <c r="EE41" s="198"/>
      <c r="EF41" s="198"/>
      <c r="EG41" s="198"/>
      <c r="EH41" s="198"/>
      <c r="EI41" s="198"/>
      <c r="EJ41" s="198"/>
      <c r="EK41" s="198"/>
      <c r="EL41" s="198"/>
      <c r="EM41" s="198"/>
      <c r="EN41" s="198"/>
      <c r="EO41" s="198"/>
      <c r="EP41" s="198"/>
      <c r="EQ41" s="198"/>
      <c r="ER41" s="198"/>
      <c r="ES41" s="198"/>
      <c r="ET41" s="198"/>
      <c r="EU41" s="198"/>
      <c r="EV41" s="198"/>
      <c r="EW41" s="198"/>
      <c r="EX41" s="198"/>
      <c r="EY41" s="198"/>
      <c r="EZ41" s="198"/>
      <c r="FA41" s="198"/>
      <c r="FB41" s="198"/>
      <c r="FC41" s="198"/>
      <c r="FD41" s="198"/>
      <c r="FE41" s="198"/>
      <c r="FF41" s="198"/>
      <c r="FG41" s="198"/>
      <c r="FH41" s="198"/>
      <c r="FI41" s="198"/>
      <c r="FJ41" s="198"/>
      <c r="FK41" s="198"/>
      <c r="FL41" s="198"/>
      <c r="FM41" s="198"/>
      <c r="FN41" s="198"/>
      <c r="FO41" s="198"/>
      <c r="FP41" s="198"/>
      <c r="FQ41" s="198"/>
      <c r="FR41" s="198"/>
      <c r="FS41" s="198"/>
      <c r="FT41" s="198"/>
      <c r="FU41" s="198"/>
      <c r="FV41" s="198"/>
      <c r="FW41" s="198"/>
      <c r="FX41" s="198"/>
      <c r="FY41" s="198"/>
      <c r="FZ41" s="198"/>
      <c r="GA41" s="198"/>
      <c r="GB41" s="198"/>
      <c r="GC41" s="198"/>
      <c r="GD41" s="198"/>
      <c r="GE41" s="198"/>
      <c r="GF41" s="198"/>
      <c r="GG41" s="198"/>
      <c r="GH41" s="198"/>
      <c r="GI41" s="198"/>
      <c r="GJ41" s="198"/>
      <c r="GK41" s="198"/>
      <c r="GL41" s="198"/>
      <c r="GM41" s="198"/>
      <c r="GN41" s="198"/>
      <c r="GO41" s="198"/>
      <c r="GP41" s="198"/>
      <c r="GQ41" s="198"/>
      <c r="GR41" s="198"/>
      <c r="GS41" s="198"/>
      <c r="GT41" s="198"/>
      <c r="GU41" s="198"/>
      <c r="GV41" s="198"/>
      <c r="GW41" s="198"/>
      <c r="GX41" s="198"/>
      <c r="GY41" s="198"/>
      <c r="GZ41" s="198"/>
      <c r="HA41" s="198"/>
      <c r="HB41" s="198"/>
      <c r="HC41" s="198"/>
      <c r="HD41" s="198"/>
      <c r="HE41" s="198"/>
      <c r="HF41" s="198"/>
      <c r="HG41" s="198"/>
      <c r="HH41" s="198"/>
      <c r="HI41" s="198"/>
      <c r="HJ41" s="198"/>
      <c r="HK41" s="198"/>
      <c r="HL41" s="198"/>
      <c r="HM41" s="198"/>
      <c r="HN41" s="198"/>
      <c r="HO41" s="198"/>
      <c r="HP41" s="198"/>
      <c r="HQ41" s="198"/>
      <c r="HR41" s="198"/>
      <c r="HS41" s="198"/>
      <c r="HT41" s="198"/>
      <c r="HU41" s="198"/>
      <c r="HV41" s="198"/>
      <c r="HW41" s="198"/>
      <c r="HX41" s="198"/>
      <c r="HY41" s="198"/>
      <c r="HZ41" s="198"/>
      <c r="IA41" s="198"/>
      <c r="IB41" s="198"/>
      <c r="IC41" s="198"/>
      <c r="ID41" s="198"/>
      <c r="IE41" s="198"/>
      <c r="IF41" s="198"/>
      <c r="IG41" s="198"/>
      <c r="IH41" s="198"/>
      <c r="II41" s="198"/>
      <c r="IJ41" s="198"/>
      <c r="IK41" s="198"/>
      <c r="IL41" s="198"/>
      <c r="IM41" s="198"/>
      <c r="IN41" s="198"/>
      <c r="IO41" s="198"/>
      <c r="IP41" s="198"/>
      <c r="IQ41" s="198"/>
      <c r="IR41" s="198"/>
      <c r="IS41" s="198"/>
      <c r="IT41" s="198"/>
      <c r="IU41" s="198"/>
      <c r="IV41" s="198"/>
      <c r="IW41" s="198"/>
    </row>
    <row r="42" spans="2:257" ht="5.0999999999999996" customHeight="1">
      <c r="B42" s="191"/>
      <c r="F42" s="181"/>
      <c r="G42" s="183"/>
      <c r="H42" s="183"/>
      <c r="I42" s="181"/>
      <c r="L42" s="193"/>
      <c r="M42" s="192"/>
      <c r="N42" s="183"/>
      <c r="O42" s="183"/>
      <c r="P42" s="183"/>
      <c r="Q42" s="183"/>
      <c r="R42" s="192"/>
      <c r="S42" s="182"/>
      <c r="T42" s="181"/>
      <c r="U42" s="264"/>
      <c r="V42" s="270"/>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182"/>
      <c r="DP42" s="182"/>
      <c r="DQ42" s="182"/>
      <c r="DR42" s="182"/>
      <c r="DS42" s="182"/>
      <c r="DT42" s="182"/>
      <c r="DU42" s="182"/>
      <c r="DV42" s="182"/>
      <c r="DW42" s="182"/>
      <c r="DX42" s="182"/>
      <c r="DY42" s="182"/>
      <c r="DZ42" s="182"/>
      <c r="EA42" s="182"/>
      <c r="EB42" s="182"/>
      <c r="EC42" s="182"/>
      <c r="ED42" s="182"/>
      <c r="EE42" s="182"/>
      <c r="EF42" s="182"/>
      <c r="EG42" s="182"/>
      <c r="EH42" s="182"/>
      <c r="EI42" s="182"/>
      <c r="EJ42" s="182"/>
      <c r="EK42" s="182"/>
      <c r="EL42" s="182"/>
      <c r="EM42" s="182"/>
      <c r="EN42" s="182"/>
      <c r="EO42" s="182"/>
      <c r="EP42" s="182"/>
      <c r="EQ42" s="182"/>
      <c r="ER42" s="182"/>
      <c r="ES42" s="182"/>
      <c r="ET42" s="182"/>
      <c r="EU42" s="182"/>
      <c r="EV42" s="182"/>
      <c r="EW42" s="182"/>
      <c r="EX42" s="182"/>
      <c r="EY42" s="182"/>
      <c r="EZ42" s="182"/>
      <c r="FA42" s="182"/>
      <c r="FB42" s="182"/>
      <c r="FC42" s="182"/>
      <c r="FD42" s="182"/>
      <c r="FE42" s="182"/>
      <c r="FF42" s="182"/>
      <c r="FG42" s="182"/>
      <c r="FH42" s="182"/>
      <c r="FI42" s="182"/>
      <c r="FJ42" s="182"/>
      <c r="FK42" s="182"/>
      <c r="FL42" s="182"/>
      <c r="FM42" s="182"/>
      <c r="FN42" s="182"/>
      <c r="FO42" s="182"/>
      <c r="FP42" s="182"/>
      <c r="FQ42" s="182"/>
      <c r="FR42" s="182"/>
      <c r="FS42" s="182"/>
      <c r="FT42" s="182"/>
      <c r="FU42" s="182"/>
      <c r="FV42" s="182"/>
      <c r="FW42" s="182"/>
      <c r="FX42" s="182"/>
      <c r="FY42" s="182"/>
      <c r="FZ42" s="182"/>
      <c r="GA42" s="182"/>
      <c r="GB42" s="182"/>
      <c r="GC42" s="182"/>
      <c r="GD42" s="182"/>
      <c r="GE42" s="182"/>
      <c r="GF42" s="182"/>
      <c r="GG42" s="182"/>
      <c r="GH42" s="182"/>
      <c r="GI42" s="182"/>
      <c r="GJ42" s="182"/>
      <c r="GK42" s="182"/>
      <c r="GL42" s="182"/>
      <c r="GM42" s="182"/>
      <c r="GN42" s="182"/>
      <c r="GO42" s="182"/>
      <c r="GP42" s="182"/>
      <c r="GQ42" s="182"/>
      <c r="GR42" s="182"/>
      <c r="GS42" s="182"/>
      <c r="GT42" s="182"/>
      <c r="GU42" s="182"/>
      <c r="GV42" s="182"/>
      <c r="GW42" s="182"/>
      <c r="GX42" s="182"/>
      <c r="GY42" s="182"/>
      <c r="GZ42" s="182"/>
      <c r="HA42" s="182"/>
      <c r="HB42" s="182"/>
      <c r="HC42" s="182"/>
      <c r="HD42" s="182"/>
      <c r="HE42" s="182"/>
      <c r="HF42" s="182"/>
      <c r="HG42" s="182"/>
      <c r="HH42" s="182"/>
      <c r="HI42" s="182"/>
      <c r="HJ42" s="182"/>
      <c r="HK42" s="182"/>
      <c r="HL42" s="182"/>
      <c r="HM42" s="182"/>
      <c r="HN42" s="182"/>
      <c r="HO42" s="182"/>
      <c r="HP42" s="182"/>
      <c r="HQ42" s="182"/>
      <c r="HR42" s="182"/>
      <c r="HS42" s="182"/>
      <c r="HT42" s="182"/>
      <c r="HU42" s="182"/>
      <c r="HV42" s="182"/>
      <c r="HW42" s="182"/>
      <c r="HX42" s="182"/>
      <c r="HY42" s="182"/>
      <c r="HZ42" s="182"/>
      <c r="IA42" s="182"/>
      <c r="IB42" s="182"/>
      <c r="IC42" s="182"/>
      <c r="ID42" s="182"/>
      <c r="IE42" s="182"/>
      <c r="IF42" s="182"/>
      <c r="IG42" s="182"/>
      <c r="IH42" s="182"/>
      <c r="II42" s="182"/>
      <c r="IJ42" s="182"/>
      <c r="IK42" s="182"/>
      <c r="IL42" s="182"/>
      <c r="IM42" s="182"/>
      <c r="IN42" s="182"/>
      <c r="IO42" s="182"/>
      <c r="IP42" s="182"/>
      <c r="IQ42" s="182"/>
      <c r="IR42" s="182"/>
      <c r="IS42" s="182"/>
      <c r="IT42" s="182"/>
      <c r="IU42" s="182"/>
      <c r="IV42" s="182"/>
      <c r="IW42" s="182"/>
    </row>
    <row r="43" spans="2:257" ht="5.0999999999999996" customHeight="1">
      <c r="B43" s="191"/>
      <c r="G43" s="194"/>
      <c r="H43" s="194"/>
      <c r="I43" s="190"/>
      <c r="J43" s="194"/>
      <c r="K43" s="194"/>
      <c r="L43" s="194"/>
      <c r="M43" s="182"/>
      <c r="N43" s="182"/>
      <c r="R43" s="182"/>
      <c r="S43" s="194"/>
      <c r="T43" s="190"/>
      <c r="U43" s="265"/>
      <c r="V43" s="270"/>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c r="CW43" s="182"/>
      <c r="CX43" s="182"/>
      <c r="CY43" s="182"/>
      <c r="CZ43" s="182"/>
      <c r="DA43" s="182"/>
      <c r="DB43" s="182"/>
      <c r="DC43" s="182"/>
      <c r="DD43" s="182"/>
      <c r="DE43" s="182"/>
      <c r="DF43" s="182"/>
      <c r="DG43" s="182"/>
      <c r="DH43" s="182"/>
      <c r="DI43" s="182"/>
      <c r="DJ43" s="182"/>
      <c r="DK43" s="182"/>
      <c r="DL43" s="182"/>
      <c r="DM43" s="182"/>
      <c r="DN43" s="182"/>
      <c r="DO43" s="182"/>
      <c r="DP43" s="182"/>
      <c r="DQ43" s="182"/>
      <c r="DR43" s="182"/>
      <c r="DS43" s="182"/>
      <c r="DT43" s="182"/>
      <c r="DU43" s="182"/>
      <c r="DV43" s="182"/>
      <c r="DW43" s="182"/>
      <c r="DX43" s="182"/>
      <c r="DY43" s="182"/>
      <c r="DZ43" s="182"/>
      <c r="EA43" s="182"/>
      <c r="EB43" s="182"/>
      <c r="EC43" s="182"/>
      <c r="ED43" s="182"/>
      <c r="EE43" s="182"/>
      <c r="EF43" s="182"/>
      <c r="EG43" s="182"/>
      <c r="EH43" s="182"/>
      <c r="EI43" s="182"/>
      <c r="EJ43" s="182"/>
      <c r="EK43" s="182"/>
      <c r="EL43" s="182"/>
      <c r="EM43" s="182"/>
      <c r="EN43" s="182"/>
      <c r="EO43" s="182"/>
      <c r="EP43" s="182"/>
      <c r="EQ43" s="182"/>
      <c r="ER43" s="182"/>
      <c r="ES43" s="182"/>
      <c r="ET43" s="182"/>
      <c r="EU43" s="182"/>
      <c r="EV43" s="182"/>
      <c r="EW43" s="182"/>
      <c r="EX43" s="182"/>
      <c r="EY43" s="182"/>
      <c r="EZ43" s="182"/>
      <c r="FA43" s="182"/>
      <c r="FB43" s="182"/>
      <c r="FC43" s="182"/>
      <c r="FD43" s="182"/>
      <c r="FE43" s="182"/>
      <c r="FF43" s="182"/>
      <c r="FG43" s="182"/>
      <c r="FH43" s="182"/>
      <c r="FI43" s="182"/>
      <c r="FJ43" s="182"/>
      <c r="FK43" s="182"/>
      <c r="FL43" s="182"/>
      <c r="FM43" s="182"/>
      <c r="FN43" s="182"/>
      <c r="FO43" s="182"/>
      <c r="FP43" s="182"/>
      <c r="FQ43" s="182"/>
      <c r="FR43" s="182"/>
      <c r="FS43" s="182"/>
      <c r="FT43" s="182"/>
      <c r="FU43" s="182"/>
      <c r="FV43" s="182"/>
      <c r="FW43" s="182"/>
      <c r="FX43" s="182"/>
      <c r="FY43" s="182"/>
      <c r="FZ43" s="182"/>
      <c r="GA43" s="182"/>
      <c r="GB43" s="182"/>
      <c r="GC43" s="182"/>
      <c r="GD43" s="182"/>
      <c r="GE43" s="182"/>
      <c r="GF43" s="182"/>
      <c r="GG43" s="182"/>
      <c r="GH43" s="182"/>
      <c r="GI43" s="182"/>
      <c r="GJ43" s="182"/>
      <c r="GK43" s="182"/>
      <c r="GL43" s="182"/>
      <c r="GM43" s="182"/>
      <c r="GN43" s="182"/>
      <c r="GO43" s="182"/>
      <c r="GP43" s="182"/>
      <c r="GQ43" s="182"/>
      <c r="GR43" s="182"/>
      <c r="GS43" s="182"/>
      <c r="GT43" s="182"/>
      <c r="GU43" s="182"/>
      <c r="GV43" s="182"/>
      <c r="GW43" s="182"/>
      <c r="GX43" s="182"/>
      <c r="GY43" s="182"/>
      <c r="GZ43" s="182"/>
      <c r="HA43" s="182"/>
      <c r="HB43" s="182"/>
      <c r="HC43" s="182"/>
      <c r="HD43" s="182"/>
      <c r="HE43" s="182"/>
      <c r="HF43" s="182"/>
      <c r="HG43" s="182"/>
      <c r="HH43" s="182"/>
      <c r="HI43" s="182"/>
      <c r="HJ43" s="182"/>
      <c r="HK43" s="182"/>
      <c r="HL43" s="182"/>
      <c r="HM43" s="182"/>
      <c r="HN43" s="182"/>
      <c r="HO43" s="182"/>
      <c r="HP43" s="182"/>
      <c r="HQ43" s="182"/>
      <c r="HR43" s="182"/>
      <c r="HS43" s="182"/>
      <c r="HT43" s="182"/>
      <c r="HU43" s="182"/>
      <c r="HV43" s="182"/>
      <c r="HW43" s="182"/>
      <c r="HX43" s="182"/>
      <c r="HY43" s="182"/>
      <c r="HZ43" s="182"/>
      <c r="IA43" s="182"/>
      <c r="IB43" s="182"/>
      <c r="IC43" s="182"/>
      <c r="ID43" s="182"/>
      <c r="IE43" s="182"/>
      <c r="IF43" s="182"/>
      <c r="IG43" s="182"/>
      <c r="IH43" s="182"/>
      <c r="II43" s="182"/>
      <c r="IJ43" s="182"/>
      <c r="IK43" s="182"/>
      <c r="IL43" s="182"/>
      <c r="IM43" s="182"/>
      <c r="IN43" s="182"/>
      <c r="IO43" s="182"/>
      <c r="IP43" s="182"/>
      <c r="IQ43" s="182"/>
      <c r="IR43" s="182"/>
      <c r="IS43" s="182"/>
      <c r="IT43" s="182"/>
      <c r="IU43" s="182"/>
      <c r="IV43" s="182"/>
      <c r="IW43" s="182"/>
    </row>
    <row r="44" spans="2:257" ht="25.5" customHeight="1" thickBot="1">
      <c r="B44" s="191"/>
      <c r="E44" s="196"/>
      <c r="F44" s="214" t="s">
        <v>27</v>
      </c>
      <c r="G44" s="196"/>
      <c r="H44" s="278">
        <f>SUM(H11:H41)</f>
        <v>0</v>
      </c>
      <c r="I44" s="197"/>
      <c r="J44" s="196"/>
      <c r="K44" s="196"/>
      <c r="L44" s="196"/>
      <c r="M44" s="196"/>
      <c r="N44" s="196"/>
      <c r="O44" s="196"/>
      <c r="P44" s="196"/>
      <c r="Q44" s="196"/>
      <c r="R44" s="196"/>
      <c r="S44" s="198"/>
      <c r="T44" s="197"/>
      <c r="U44" s="279">
        <f>SUM(U11:U43)</f>
        <v>0</v>
      </c>
      <c r="V44" s="270"/>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182"/>
      <c r="DP44" s="182"/>
      <c r="DQ44" s="182"/>
      <c r="DR44" s="182"/>
      <c r="DS44" s="182"/>
      <c r="DT44" s="182"/>
      <c r="DU44" s="182"/>
      <c r="DV44" s="182"/>
      <c r="DW44" s="182"/>
      <c r="DX44" s="182"/>
      <c r="DY44" s="182"/>
      <c r="DZ44" s="182"/>
      <c r="EA44" s="182"/>
      <c r="EB44" s="182"/>
      <c r="EC44" s="182"/>
      <c r="ED44" s="182"/>
      <c r="EE44" s="182"/>
      <c r="EF44" s="182"/>
      <c r="EG44" s="182"/>
      <c r="EH44" s="182"/>
      <c r="EI44" s="182"/>
      <c r="EJ44" s="182"/>
      <c r="EK44" s="182"/>
      <c r="EL44" s="182"/>
      <c r="EM44" s="182"/>
      <c r="EN44" s="182"/>
      <c r="EO44" s="182"/>
      <c r="EP44" s="182"/>
      <c r="EQ44" s="182"/>
      <c r="ER44" s="182"/>
      <c r="ES44" s="182"/>
      <c r="ET44" s="182"/>
      <c r="EU44" s="182"/>
      <c r="EV44" s="182"/>
      <c r="EW44" s="182"/>
      <c r="EX44" s="182"/>
      <c r="EY44" s="182"/>
      <c r="EZ44" s="182"/>
      <c r="FA44" s="182"/>
      <c r="FB44" s="182"/>
      <c r="FC44" s="182"/>
      <c r="FD44" s="182"/>
      <c r="FE44" s="182"/>
      <c r="FF44" s="182"/>
      <c r="FG44" s="182"/>
      <c r="FH44" s="182"/>
      <c r="FI44" s="182"/>
      <c r="FJ44" s="182"/>
      <c r="FK44" s="182"/>
      <c r="FL44" s="182"/>
      <c r="FM44" s="182"/>
      <c r="FN44" s="182"/>
      <c r="FO44" s="182"/>
      <c r="FP44" s="182"/>
      <c r="FQ44" s="182"/>
      <c r="FR44" s="182"/>
      <c r="FS44" s="182"/>
      <c r="FT44" s="182"/>
      <c r="FU44" s="182"/>
      <c r="FV44" s="182"/>
      <c r="FW44" s="182"/>
      <c r="FX44" s="182"/>
      <c r="FY44" s="182"/>
      <c r="FZ44" s="182"/>
      <c r="GA44" s="182"/>
      <c r="GB44" s="182"/>
      <c r="GC44" s="182"/>
      <c r="GD44" s="182"/>
      <c r="GE44" s="182"/>
      <c r="GF44" s="182"/>
      <c r="GG44" s="182"/>
      <c r="GH44" s="182"/>
      <c r="GI44" s="182"/>
      <c r="GJ44" s="182"/>
      <c r="GK44" s="182"/>
      <c r="GL44" s="182"/>
      <c r="GM44" s="182"/>
      <c r="GN44" s="182"/>
      <c r="GO44" s="182"/>
      <c r="GP44" s="182"/>
      <c r="GQ44" s="182"/>
      <c r="GR44" s="182"/>
      <c r="GS44" s="182"/>
      <c r="GT44" s="182"/>
      <c r="GU44" s="182"/>
      <c r="GV44" s="182"/>
      <c r="GW44" s="182"/>
      <c r="GX44" s="182"/>
      <c r="GY44" s="182"/>
      <c r="GZ44" s="182"/>
      <c r="HA44" s="182"/>
      <c r="HB44" s="182"/>
      <c r="HC44" s="182"/>
      <c r="HD44" s="182"/>
      <c r="HE44" s="182"/>
      <c r="HF44" s="182"/>
      <c r="HG44" s="182"/>
      <c r="HH44" s="182"/>
      <c r="HI44" s="182"/>
      <c r="HJ44" s="182"/>
      <c r="HK44" s="182"/>
      <c r="HL44" s="182"/>
      <c r="HM44" s="182"/>
      <c r="HN44" s="182"/>
      <c r="HO44" s="182"/>
      <c r="HP44" s="182"/>
      <c r="HQ44" s="182"/>
      <c r="HR44" s="182"/>
      <c r="HS44" s="182"/>
      <c r="HT44" s="182"/>
      <c r="HU44" s="182"/>
      <c r="HV44" s="182"/>
      <c r="HW44" s="182"/>
      <c r="HX44" s="182"/>
      <c r="HY44" s="182"/>
      <c r="HZ44" s="182"/>
      <c r="IA44" s="182"/>
      <c r="IB44" s="182"/>
      <c r="IC44" s="182"/>
      <c r="ID44" s="182"/>
      <c r="IE44" s="182"/>
      <c r="IF44" s="182"/>
      <c r="IG44" s="182"/>
      <c r="IH44" s="182"/>
      <c r="II44" s="182"/>
      <c r="IJ44" s="182"/>
      <c r="IK44" s="182"/>
      <c r="IL44" s="182"/>
      <c r="IM44" s="182"/>
      <c r="IN44" s="182"/>
      <c r="IO44" s="182"/>
      <c r="IP44" s="182"/>
      <c r="IQ44" s="182"/>
      <c r="IR44" s="182"/>
      <c r="IS44" s="182"/>
      <c r="IT44" s="182"/>
      <c r="IU44" s="182"/>
      <c r="IV44" s="182"/>
      <c r="IW44" s="182"/>
    </row>
    <row r="45" spans="2:257" ht="5.0999999999999996" customHeight="1" thickTop="1" thickBot="1">
      <c r="B45" s="191"/>
      <c r="E45" s="196"/>
      <c r="F45" s="196"/>
      <c r="G45" s="196"/>
      <c r="H45" s="217"/>
      <c r="I45" s="197"/>
      <c r="J45" s="196"/>
      <c r="K45" s="196"/>
      <c r="L45" s="196"/>
      <c r="M45" s="196"/>
      <c r="N45" s="196"/>
      <c r="O45" s="196"/>
      <c r="P45" s="196"/>
      <c r="Q45" s="196"/>
      <c r="R45" s="196"/>
      <c r="S45" s="198"/>
      <c r="T45" s="197"/>
      <c r="U45" s="271"/>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c r="DP45" s="182"/>
      <c r="DQ45" s="182"/>
      <c r="DR45" s="182"/>
      <c r="DS45" s="182"/>
      <c r="DT45" s="182"/>
      <c r="DU45" s="182"/>
      <c r="DV45" s="182"/>
      <c r="DW45" s="182"/>
      <c r="DX45" s="182"/>
      <c r="DY45" s="182"/>
      <c r="DZ45" s="182"/>
      <c r="EA45" s="182"/>
      <c r="EB45" s="182"/>
      <c r="EC45" s="182"/>
      <c r="ED45" s="182"/>
      <c r="EE45" s="182"/>
      <c r="EF45" s="182"/>
      <c r="EG45" s="182"/>
      <c r="EH45" s="182"/>
      <c r="EI45" s="182"/>
      <c r="EJ45" s="182"/>
      <c r="EK45" s="182"/>
      <c r="EL45" s="182"/>
      <c r="EM45" s="182"/>
      <c r="EN45" s="182"/>
      <c r="EO45" s="182"/>
      <c r="EP45" s="182"/>
      <c r="EQ45" s="182"/>
      <c r="ER45" s="182"/>
      <c r="ES45" s="182"/>
      <c r="ET45" s="182"/>
      <c r="EU45" s="182"/>
      <c r="EV45" s="182"/>
      <c r="EW45" s="182"/>
      <c r="EX45" s="182"/>
      <c r="EY45" s="182"/>
      <c r="EZ45" s="182"/>
      <c r="FA45" s="182"/>
      <c r="FB45" s="182"/>
      <c r="FC45" s="182"/>
      <c r="FD45" s="182"/>
      <c r="FE45" s="182"/>
      <c r="FF45" s="182"/>
      <c r="FG45" s="182"/>
      <c r="FH45" s="182"/>
      <c r="FI45" s="182"/>
      <c r="FJ45" s="182"/>
      <c r="FK45" s="182"/>
      <c r="FL45" s="182"/>
      <c r="FM45" s="182"/>
      <c r="FN45" s="182"/>
      <c r="FO45" s="182"/>
      <c r="FP45" s="182"/>
      <c r="FQ45" s="182"/>
      <c r="FR45" s="182"/>
      <c r="FS45" s="182"/>
      <c r="FT45" s="182"/>
      <c r="FU45" s="182"/>
      <c r="FV45" s="182"/>
      <c r="FW45" s="182"/>
      <c r="FX45" s="182"/>
      <c r="FY45" s="182"/>
      <c r="FZ45" s="182"/>
      <c r="GA45" s="182"/>
      <c r="GB45" s="182"/>
      <c r="GC45" s="182"/>
      <c r="GD45" s="182"/>
      <c r="GE45" s="182"/>
      <c r="GF45" s="182"/>
      <c r="GG45" s="182"/>
      <c r="GH45" s="182"/>
      <c r="GI45" s="182"/>
      <c r="GJ45" s="182"/>
      <c r="GK45" s="182"/>
      <c r="GL45" s="182"/>
      <c r="GM45" s="182"/>
      <c r="GN45" s="182"/>
      <c r="GO45" s="182"/>
      <c r="GP45" s="182"/>
      <c r="GQ45" s="182"/>
      <c r="GR45" s="182"/>
      <c r="GS45" s="182"/>
      <c r="GT45" s="182"/>
      <c r="GU45" s="182"/>
      <c r="GV45" s="182"/>
      <c r="GW45" s="182"/>
      <c r="GX45" s="182"/>
      <c r="GY45" s="182"/>
      <c r="GZ45" s="182"/>
      <c r="HA45" s="182"/>
      <c r="HB45" s="182"/>
      <c r="HC45" s="182"/>
      <c r="HD45" s="182"/>
      <c r="HE45" s="182"/>
      <c r="HF45" s="182"/>
      <c r="HG45" s="182"/>
      <c r="HH45" s="182"/>
      <c r="HI45" s="182"/>
      <c r="HJ45" s="182"/>
      <c r="HK45" s="182"/>
      <c r="HL45" s="182"/>
      <c r="HM45" s="182"/>
      <c r="HN45" s="182"/>
      <c r="HO45" s="182"/>
      <c r="HP45" s="182"/>
      <c r="HQ45" s="182"/>
      <c r="HR45" s="182"/>
      <c r="HS45" s="182"/>
      <c r="HT45" s="182"/>
      <c r="HU45" s="182"/>
      <c r="HV45" s="182"/>
      <c r="HW45" s="182"/>
      <c r="HX45" s="182"/>
      <c r="HY45" s="182"/>
      <c r="HZ45" s="182"/>
      <c r="IA45" s="182"/>
      <c r="IB45" s="182"/>
      <c r="IC45" s="182"/>
      <c r="ID45" s="182"/>
      <c r="IE45" s="182"/>
      <c r="IF45" s="182"/>
      <c r="IG45" s="182"/>
      <c r="IH45" s="182"/>
      <c r="II45" s="182"/>
      <c r="IJ45" s="182"/>
      <c r="IK45" s="182"/>
      <c r="IL45" s="182"/>
      <c r="IM45" s="182"/>
      <c r="IN45" s="182"/>
      <c r="IO45" s="182"/>
      <c r="IP45" s="182"/>
      <c r="IQ45" s="182"/>
      <c r="IR45" s="182"/>
      <c r="IS45" s="182"/>
      <c r="IT45" s="182"/>
      <c r="IU45" s="182"/>
      <c r="IV45" s="182"/>
      <c r="IW45" s="182"/>
    </row>
    <row r="46" spans="2:257" ht="5.0999999999999996" customHeight="1" thickTop="1">
      <c r="B46" s="191"/>
      <c r="E46" s="199"/>
      <c r="F46" s="196"/>
      <c r="G46" s="196"/>
      <c r="H46" s="198"/>
      <c r="I46" s="197"/>
      <c r="J46" s="196"/>
      <c r="K46" s="196"/>
      <c r="L46" s="196"/>
      <c r="M46" s="196"/>
      <c r="N46" s="196"/>
      <c r="O46" s="196"/>
      <c r="P46" s="196"/>
      <c r="Q46" s="196"/>
      <c r="R46" s="196"/>
      <c r="S46" s="196"/>
      <c r="T46" s="197"/>
      <c r="U46" s="280"/>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c r="DJ46" s="182"/>
      <c r="DK46" s="182"/>
      <c r="DL46" s="182"/>
      <c r="DM46" s="182"/>
      <c r="DN46" s="182"/>
      <c r="DO46" s="182"/>
      <c r="DP46" s="182"/>
      <c r="DQ46" s="182"/>
      <c r="DR46" s="182"/>
      <c r="DS46" s="182"/>
      <c r="DT46" s="182"/>
      <c r="DU46" s="182"/>
      <c r="DV46" s="182"/>
      <c r="DW46" s="182"/>
      <c r="DX46" s="182"/>
      <c r="DY46" s="182"/>
      <c r="DZ46" s="182"/>
      <c r="EA46" s="182"/>
      <c r="EB46" s="182"/>
      <c r="EC46" s="182"/>
      <c r="ED46" s="182"/>
      <c r="EE46" s="182"/>
      <c r="EF46" s="182"/>
      <c r="EG46" s="182"/>
      <c r="EH46" s="182"/>
      <c r="EI46" s="182"/>
      <c r="EJ46" s="182"/>
      <c r="EK46" s="182"/>
      <c r="EL46" s="182"/>
      <c r="EM46" s="182"/>
      <c r="EN46" s="182"/>
      <c r="EO46" s="182"/>
      <c r="EP46" s="182"/>
      <c r="EQ46" s="182"/>
      <c r="ER46" s="182"/>
      <c r="ES46" s="182"/>
      <c r="ET46" s="182"/>
      <c r="EU46" s="182"/>
      <c r="EV46" s="182"/>
      <c r="EW46" s="182"/>
      <c r="EX46" s="182"/>
      <c r="EY46" s="182"/>
      <c r="EZ46" s="182"/>
      <c r="FA46" s="182"/>
      <c r="FB46" s="182"/>
      <c r="FC46" s="182"/>
      <c r="FD46" s="182"/>
      <c r="FE46" s="182"/>
      <c r="FF46" s="182"/>
      <c r="FG46" s="182"/>
      <c r="FH46" s="182"/>
      <c r="FI46" s="182"/>
      <c r="FJ46" s="182"/>
      <c r="FK46" s="182"/>
      <c r="FL46" s="182"/>
      <c r="FM46" s="182"/>
      <c r="FN46" s="182"/>
      <c r="FO46" s="182"/>
      <c r="FP46" s="182"/>
      <c r="FQ46" s="182"/>
      <c r="FR46" s="182"/>
      <c r="FS46" s="182"/>
      <c r="FT46" s="182"/>
      <c r="FU46" s="182"/>
      <c r="FV46" s="182"/>
      <c r="FW46" s="182"/>
      <c r="FX46" s="182"/>
      <c r="FY46" s="182"/>
      <c r="FZ46" s="182"/>
      <c r="GA46" s="182"/>
      <c r="GB46" s="182"/>
      <c r="GC46" s="182"/>
      <c r="GD46" s="182"/>
      <c r="GE46" s="182"/>
      <c r="GF46" s="182"/>
      <c r="GG46" s="182"/>
      <c r="GH46" s="182"/>
      <c r="GI46" s="182"/>
      <c r="GJ46" s="182"/>
      <c r="GK46" s="182"/>
      <c r="GL46" s="182"/>
      <c r="GM46" s="182"/>
      <c r="GN46" s="182"/>
      <c r="GO46" s="182"/>
      <c r="GP46" s="182"/>
      <c r="GQ46" s="182"/>
      <c r="GR46" s="182"/>
      <c r="GS46" s="182"/>
      <c r="GT46" s="182"/>
      <c r="GU46" s="182"/>
      <c r="GV46" s="182"/>
      <c r="GW46" s="182"/>
      <c r="GX46" s="182"/>
      <c r="GY46" s="182"/>
      <c r="GZ46" s="182"/>
      <c r="HA46" s="182"/>
      <c r="HB46" s="182"/>
      <c r="HC46" s="182"/>
      <c r="HD46" s="182"/>
      <c r="HE46" s="182"/>
      <c r="HF46" s="182"/>
      <c r="HG46" s="182"/>
      <c r="HH46" s="182"/>
      <c r="HI46" s="182"/>
      <c r="HJ46" s="182"/>
      <c r="HK46" s="182"/>
      <c r="HL46" s="182"/>
      <c r="HM46" s="182"/>
      <c r="HN46" s="182"/>
      <c r="HO46" s="182"/>
      <c r="HP46" s="182"/>
      <c r="HQ46" s="182"/>
      <c r="HR46" s="182"/>
      <c r="HS46" s="182"/>
      <c r="HT46" s="182"/>
      <c r="HU46" s="182"/>
      <c r="HV46" s="182"/>
      <c r="HW46" s="182"/>
      <c r="HX46" s="182"/>
      <c r="HY46" s="182"/>
      <c r="HZ46" s="182"/>
      <c r="IA46" s="182"/>
      <c r="IB46" s="182"/>
      <c r="IC46" s="182"/>
      <c r="ID46" s="182"/>
      <c r="IE46" s="182"/>
      <c r="IF46" s="182"/>
      <c r="IG46" s="182"/>
      <c r="IH46" s="182"/>
      <c r="II46" s="182"/>
      <c r="IJ46" s="182"/>
      <c r="IK46" s="182"/>
      <c r="IL46" s="182"/>
      <c r="IM46" s="182"/>
      <c r="IN46" s="182"/>
      <c r="IO46" s="182"/>
      <c r="IP46" s="182"/>
      <c r="IQ46" s="182"/>
      <c r="IR46" s="182"/>
      <c r="IS46" s="182"/>
      <c r="IT46" s="182"/>
      <c r="IU46" s="182"/>
      <c r="IV46" s="182"/>
      <c r="IW46" s="183"/>
    </row>
    <row r="47" spans="2:257" ht="25.5" customHeight="1" thickBot="1">
      <c r="B47" s="191"/>
      <c r="E47" s="196"/>
      <c r="F47" s="214" t="s">
        <v>82</v>
      </c>
      <c r="G47" s="196"/>
      <c r="H47" s="244">
        <v>0.3</v>
      </c>
      <c r="I47" s="197"/>
      <c r="J47" s="196"/>
      <c r="K47" s="196"/>
      <c r="L47" s="196"/>
      <c r="M47" s="196"/>
      <c r="N47" s="198"/>
      <c r="O47" s="196"/>
      <c r="P47" s="196"/>
      <c r="Q47" s="196"/>
      <c r="R47" s="220">
        <f>H44*H47</f>
        <v>0</v>
      </c>
      <c r="S47" s="196"/>
      <c r="T47" s="196"/>
      <c r="U47" s="197"/>
      <c r="V47" s="269"/>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c r="DJ47" s="182"/>
      <c r="DK47" s="182"/>
      <c r="DL47" s="182"/>
      <c r="DM47" s="182"/>
      <c r="DN47" s="182"/>
      <c r="DO47" s="182"/>
      <c r="DP47" s="182"/>
      <c r="DQ47" s="182"/>
      <c r="DR47" s="182"/>
      <c r="DS47" s="182"/>
      <c r="DT47" s="182"/>
      <c r="DU47" s="182"/>
      <c r="DV47" s="182"/>
      <c r="DW47" s="182"/>
      <c r="DX47" s="182"/>
      <c r="DY47" s="182"/>
      <c r="DZ47" s="182"/>
      <c r="EA47" s="182"/>
      <c r="EB47" s="182"/>
      <c r="EC47" s="182"/>
      <c r="ED47" s="182"/>
      <c r="EE47" s="182"/>
      <c r="EF47" s="182"/>
      <c r="EG47" s="182"/>
      <c r="EH47" s="182"/>
      <c r="EI47" s="182"/>
      <c r="EJ47" s="182"/>
      <c r="EK47" s="182"/>
      <c r="EL47" s="182"/>
      <c r="EM47" s="182"/>
      <c r="EN47" s="182"/>
      <c r="EO47" s="182"/>
      <c r="EP47" s="182"/>
      <c r="EQ47" s="182"/>
      <c r="ER47" s="182"/>
      <c r="ES47" s="182"/>
      <c r="ET47" s="182"/>
      <c r="EU47" s="182"/>
      <c r="EV47" s="182"/>
      <c r="EW47" s="182"/>
      <c r="EX47" s="182"/>
      <c r="EY47" s="182"/>
      <c r="EZ47" s="182"/>
      <c r="FA47" s="182"/>
      <c r="FB47" s="182"/>
      <c r="FC47" s="182"/>
      <c r="FD47" s="182"/>
      <c r="FE47" s="182"/>
      <c r="FF47" s="182"/>
      <c r="FG47" s="182"/>
      <c r="FH47" s="182"/>
      <c r="FI47" s="182"/>
      <c r="FJ47" s="182"/>
      <c r="FK47" s="182"/>
      <c r="FL47" s="182"/>
      <c r="FM47" s="182"/>
      <c r="FN47" s="182"/>
      <c r="FO47" s="182"/>
      <c r="FP47" s="182"/>
      <c r="FQ47" s="182"/>
      <c r="FR47" s="182"/>
      <c r="FS47" s="182"/>
      <c r="FT47" s="182"/>
      <c r="FU47" s="182"/>
      <c r="FV47" s="182"/>
      <c r="FW47" s="182"/>
      <c r="FX47" s="182"/>
      <c r="FY47" s="182"/>
      <c r="FZ47" s="182"/>
      <c r="GA47" s="182"/>
      <c r="GB47" s="182"/>
      <c r="GC47" s="182"/>
      <c r="GD47" s="182"/>
      <c r="GE47" s="182"/>
      <c r="GF47" s="182"/>
      <c r="GG47" s="182"/>
      <c r="GH47" s="182"/>
      <c r="GI47" s="182"/>
      <c r="GJ47" s="182"/>
      <c r="GK47" s="182"/>
      <c r="GL47" s="182"/>
      <c r="GM47" s="182"/>
      <c r="GN47" s="182"/>
      <c r="GO47" s="182"/>
      <c r="GP47" s="182"/>
      <c r="GQ47" s="182"/>
      <c r="GR47" s="182"/>
      <c r="GS47" s="182"/>
      <c r="GT47" s="182"/>
      <c r="GU47" s="182"/>
      <c r="GV47" s="182"/>
      <c r="GW47" s="182"/>
      <c r="GX47" s="182"/>
      <c r="GY47" s="182"/>
      <c r="GZ47" s="182"/>
      <c r="HA47" s="182"/>
      <c r="HB47" s="182"/>
      <c r="HC47" s="182"/>
      <c r="HD47" s="182"/>
      <c r="HE47" s="182"/>
      <c r="HF47" s="182"/>
      <c r="HG47" s="182"/>
      <c r="HH47" s="182"/>
      <c r="HI47" s="182"/>
      <c r="HJ47" s="182"/>
      <c r="HK47" s="182"/>
      <c r="HL47" s="182"/>
      <c r="HM47" s="182"/>
      <c r="HN47" s="182"/>
      <c r="HO47" s="182"/>
      <c r="HP47" s="182"/>
      <c r="HQ47" s="182"/>
      <c r="HR47" s="182"/>
      <c r="HS47" s="182"/>
      <c r="HT47" s="182"/>
      <c r="HU47" s="182"/>
      <c r="HV47" s="182"/>
      <c r="HW47" s="182"/>
      <c r="HX47" s="182"/>
      <c r="HY47" s="182"/>
      <c r="HZ47" s="182"/>
      <c r="IA47" s="182"/>
      <c r="IB47" s="182"/>
      <c r="IC47" s="182"/>
      <c r="ID47" s="182"/>
      <c r="IE47" s="182"/>
      <c r="IF47" s="182"/>
      <c r="IG47" s="182"/>
      <c r="IH47" s="182"/>
      <c r="II47" s="182"/>
      <c r="IJ47" s="182"/>
      <c r="IK47" s="182"/>
      <c r="IL47" s="182"/>
      <c r="IM47" s="182"/>
      <c r="IN47" s="182"/>
      <c r="IO47" s="182"/>
      <c r="IP47" s="182"/>
      <c r="IQ47" s="182"/>
      <c r="IR47" s="182"/>
      <c r="IS47" s="182"/>
      <c r="IT47" s="182"/>
      <c r="IU47" s="182"/>
      <c r="IV47" s="182"/>
    </row>
    <row r="48" spans="2:257" ht="12" customHeight="1" thickTop="1">
      <c r="B48" s="191"/>
      <c r="C48" s="182"/>
      <c r="D48" s="182"/>
      <c r="E48" s="198"/>
      <c r="F48" s="198"/>
      <c r="G48" s="198"/>
      <c r="H48" s="198"/>
      <c r="I48" s="198"/>
      <c r="J48" s="198"/>
      <c r="K48" s="198"/>
      <c r="L48" s="198"/>
      <c r="M48" s="198"/>
      <c r="N48" s="199"/>
      <c r="O48" s="198"/>
      <c r="P48" s="198"/>
      <c r="Q48" s="198"/>
      <c r="R48" s="281"/>
      <c r="S48" s="198"/>
      <c r="T48" s="198"/>
      <c r="U48" s="197"/>
    </row>
    <row r="49" spans="2:257" ht="4.9000000000000004" customHeight="1">
      <c r="B49" s="189"/>
      <c r="C49" s="194"/>
      <c r="D49" s="194"/>
      <c r="E49" s="226"/>
      <c r="F49" s="226"/>
      <c r="G49" s="226"/>
      <c r="H49" s="226"/>
      <c r="I49" s="226"/>
      <c r="J49" s="226"/>
      <c r="K49" s="226"/>
      <c r="L49" s="226"/>
      <c r="M49" s="226"/>
      <c r="N49" s="226"/>
      <c r="O49" s="226"/>
      <c r="P49" s="226"/>
      <c r="Q49" s="226"/>
      <c r="R49" s="226"/>
      <c r="S49" s="226"/>
      <c r="T49" s="226"/>
      <c r="U49" s="206"/>
      <c r="V49" s="269"/>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2"/>
      <c r="BW49" s="182"/>
      <c r="BX49" s="182"/>
      <c r="BY49" s="182"/>
      <c r="BZ49" s="182"/>
      <c r="CA49" s="182"/>
      <c r="CB49" s="182"/>
      <c r="CC49" s="182"/>
      <c r="CD49" s="182"/>
      <c r="CE49" s="182"/>
      <c r="CF49" s="182"/>
      <c r="CG49" s="182"/>
      <c r="CH49" s="182"/>
      <c r="CI49" s="182"/>
      <c r="CJ49" s="182"/>
      <c r="CK49" s="182"/>
      <c r="CL49" s="182"/>
      <c r="CM49" s="182"/>
      <c r="CN49" s="182"/>
      <c r="CO49" s="182"/>
      <c r="CP49" s="182"/>
      <c r="CQ49" s="182"/>
      <c r="CR49" s="182"/>
      <c r="CS49" s="182"/>
      <c r="CT49" s="182"/>
      <c r="CU49" s="182"/>
      <c r="CV49" s="182"/>
      <c r="CW49" s="182"/>
      <c r="CX49" s="182"/>
      <c r="CY49" s="182"/>
      <c r="CZ49" s="182"/>
      <c r="DA49" s="182"/>
      <c r="DB49" s="182"/>
      <c r="DC49" s="182"/>
      <c r="DD49" s="182"/>
      <c r="DE49" s="182"/>
      <c r="DF49" s="182"/>
      <c r="DG49" s="182"/>
      <c r="DH49" s="182"/>
      <c r="DI49" s="182"/>
      <c r="DJ49" s="182"/>
      <c r="DK49" s="182"/>
      <c r="DL49" s="182"/>
      <c r="DM49" s="182"/>
      <c r="DN49" s="182"/>
      <c r="DO49" s="182"/>
      <c r="DP49" s="182"/>
      <c r="DQ49" s="182"/>
      <c r="DR49" s="182"/>
      <c r="DS49" s="182"/>
      <c r="DT49" s="182"/>
      <c r="DU49" s="182"/>
      <c r="DV49" s="182"/>
      <c r="DW49" s="182"/>
      <c r="DX49" s="182"/>
      <c r="DY49" s="182"/>
      <c r="DZ49" s="182"/>
      <c r="EA49" s="182"/>
      <c r="EB49" s="182"/>
      <c r="EC49" s="182"/>
      <c r="ED49" s="182"/>
      <c r="EE49" s="182"/>
      <c r="EF49" s="182"/>
      <c r="EG49" s="182"/>
      <c r="EH49" s="182"/>
      <c r="EI49" s="182"/>
      <c r="EJ49" s="182"/>
      <c r="EK49" s="182"/>
      <c r="EL49" s="182"/>
      <c r="EM49" s="182"/>
      <c r="EN49" s="182"/>
      <c r="EO49" s="182"/>
      <c r="EP49" s="182"/>
      <c r="EQ49" s="182"/>
      <c r="ER49" s="182"/>
      <c r="ES49" s="182"/>
      <c r="ET49" s="182"/>
      <c r="EU49" s="182"/>
      <c r="EV49" s="182"/>
      <c r="EW49" s="182"/>
      <c r="EX49" s="182"/>
      <c r="EY49" s="182"/>
      <c r="EZ49" s="182"/>
      <c r="FA49" s="182"/>
      <c r="FB49" s="182"/>
      <c r="FC49" s="182"/>
      <c r="FD49" s="182"/>
      <c r="FE49" s="182"/>
      <c r="FF49" s="182"/>
      <c r="FG49" s="182"/>
      <c r="FH49" s="182"/>
      <c r="FI49" s="182"/>
      <c r="FJ49" s="182"/>
      <c r="FK49" s="182"/>
      <c r="FL49" s="182"/>
      <c r="FM49" s="182"/>
      <c r="FN49" s="182"/>
      <c r="FO49" s="182"/>
      <c r="FP49" s="182"/>
      <c r="FQ49" s="182"/>
      <c r="FR49" s="182"/>
      <c r="FS49" s="182"/>
      <c r="FT49" s="182"/>
      <c r="FU49" s="182"/>
      <c r="FV49" s="182"/>
      <c r="FW49" s="182"/>
      <c r="FX49" s="182"/>
      <c r="FY49" s="182"/>
      <c r="FZ49" s="182"/>
      <c r="GA49" s="182"/>
      <c r="GB49" s="182"/>
      <c r="GC49" s="182"/>
      <c r="GD49" s="182"/>
      <c r="GE49" s="182"/>
      <c r="GF49" s="182"/>
      <c r="GG49" s="182"/>
      <c r="GH49" s="182"/>
      <c r="GI49" s="182"/>
      <c r="GJ49" s="182"/>
      <c r="GK49" s="182"/>
      <c r="GL49" s="182"/>
      <c r="GM49" s="182"/>
      <c r="GN49" s="182"/>
      <c r="GO49" s="182"/>
      <c r="GP49" s="182"/>
      <c r="GQ49" s="182"/>
      <c r="GR49" s="182"/>
      <c r="GS49" s="182"/>
      <c r="GT49" s="182"/>
      <c r="GU49" s="182"/>
      <c r="GV49" s="182"/>
      <c r="GW49" s="182"/>
      <c r="GX49" s="182"/>
      <c r="GY49" s="182"/>
      <c r="GZ49" s="182"/>
      <c r="HA49" s="182"/>
      <c r="HB49" s="182"/>
      <c r="HC49" s="182"/>
      <c r="HD49" s="182"/>
      <c r="HE49" s="182"/>
      <c r="HF49" s="182"/>
      <c r="HG49" s="182"/>
      <c r="HH49" s="182"/>
      <c r="HI49" s="182"/>
      <c r="HJ49" s="182"/>
      <c r="HK49" s="182"/>
      <c r="HL49" s="182"/>
      <c r="HM49" s="182"/>
      <c r="HN49" s="182"/>
      <c r="HO49" s="182"/>
      <c r="HP49" s="182"/>
      <c r="HQ49" s="182"/>
      <c r="HR49" s="182"/>
      <c r="HS49" s="182"/>
      <c r="HT49" s="182"/>
      <c r="HU49" s="182"/>
      <c r="HV49" s="182"/>
      <c r="HW49" s="182"/>
      <c r="HX49" s="182"/>
      <c r="HY49" s="182"/>
      <c r="HZ49" s="182"/>
      <c r="IA49" s="182"/>
      <c r="IB49" s="182"/>
      <c r="IC49" s="182"/>
      <c r="ID49" s="182"/>
      <c r="IE49" s="182"/>
      <c r="IF49" s="182"/>
      <c r="IG49" s="182"/>
      <c r="IH49" s="182"/>
      <c r="II49" s="182"/>
      <c r="IJ49" s="182"/>
      <c r="IK49" s="182"/>
      <c r="IL49" s="182"/>
      <c r="IM49" s="182"/>
      <c r="IN49" s="182"/>
      <c r="IO49" s="182"/>
      <c r="IP49" s="182"/>
      <c r="IQ49" s="182"/>
      <c r="IR49" s="182"/>
      <c r="IS49" s="182"/>
      <c r="IT49" s="182"/>
      <c r="IU49" s="182"/>
      <c r="IV49" s="181"/>
      <c r="IW49" s="191"/>
    </row>
    <row r="50" spans="2:257" ht="15.75">
      <c r="B50" s="191"/>
      <c r="C50" s="182"/>
      <c r="D50" s="182"/>
      <c r="E50" s="282"/>
      <c r="F50" s="198"/>
      <c r="G50" s="198"/>
      <c r="H50" s="727"/>
      <c r="I50" s="727"/>
      <c r="J50" s="727"/>
      <c r="K50" s="727"/>
      <c r="L50" s="198"/>
      <c r="M50" s="198"/>
      <c r="N50" s="283"/>
      <c r="O50" s="198"/>
      <c r="P50" s="198"/>
      <c r="Q50" s="198"/>
      <c r="R50" s="198"/>
      <c r="S50" s="198"/>
      <c r="T50" s="198"/>
      <c r="U50" s="197"/>
      <c r="IW50" s="191"/>
    </row>
    <row r="51" spans="2:257" ht="16.5" thickBot="1">
      <c r="B51" s="191"/>
      <c r="C51" s="182"/>
      <c r="D51" s="182"/>
      <c r="E51" s="285" t="s">
        <v>73</v>
      </c>
      <c r="F51" s="284"/>
      <c r="G51" s="201"/>
      <c r="H51" s="722">
        <f>R47+U44</f>
        <v>0</v>
      </c>
      <c r="I51" s="723"/>
      <c r="J51" s="723"/>
      <c r="K51" s="724"/>
      <c r="L51" s="198"/>
      <c r="M51" s="198"/>
      <c r="N51" s="283"/>
      <c r="O51" s="198"/>
      <c r="P51" s="198"/>
      <c r="Q51" s="198"/>
      <c r="R51" s="198"/>
      <c r="S51" s="198"/>
      <c r="T51" s="198"/>
      <c r="U51" s="197"/>
      <c r="IW51" s="191"/>
    </row>
    <row r="52" spans="2:257" ht="4.9000000000000004" customHeight="1" thickTop="1">
      <c r="B52" s="191"/>
      <c r="C52" s="182"/>
      <c r="D52" s="182"/>
      <c r="E52" s="182"/>
      <c r="F52" s="182"/>
      <c r="G52" s="182"/>
      <c r="H52" s="182"/>
      <c r="I52" s="266"/>
      <c r="J52" s="266"/>
      <c r="K52" s="266"/>
      <c r="L52" s="182"/>
      <c r="M52" s="182"/>
      <c r="N52" s="182"/>
      <c r="O52" s="182"/>
      <c r="P52" s="182"/>
      <c r="Q52" s="182"/>
      <c r="R52" s="182"/>
      <c r="S52" s="182"/>
      <c r="T52" s="182"/>
      <c r="U52" s="181"/>
      <c r="IW52" s="191"/>
    </row>
    <row r="53" spans="2:257" hidden="1">
      <c r="B53" s="191"/>
      <c r="C53" s="182"/>
      <c r="D53" s="182"/>
      <c r="E53" s="182"/>
      <c r="F53" s="182"/>
      <c r="G53" s="182"/>
      <c r="H53" s="182"/>
      <c r="I53" s="182"/>
      <c r="J53" s="182"/>
      <c r="K53" s="182"/>
      <c r="L53" s="182"/>
      <c r="M53" s="182"/>
      <c r="N53" s="182"/>
      <c r="O53" s="182"/>
      <c r="P53" s="182"/>
      <c r="Q53" s="182"/>
      <c r="R53" s="182"/>
      <c r="S53" s="182"/>
      <c r="T53" s="182"/>
      <c r="U53" s="181"/>
      <c r="IW53" s="191"/>
    </row>
    <row r="54" spans="2:257" hidden="1">
      <c r="B54" s="191"/>
      <c r="C54" s="182"/>
      <c r="D54" s="182"/>
      <c r="E54" s="182"/>
      <c r="F54" s="182"/>
      <c r="G54" s="182"/>
      <c r="H54" s="182"/>
      <c r="I54" s="182"/>
      <c r="J54" s="182"/>
      <c r="K54" s="182"/>
      <c r="L54" s="182"/>
      <c r="M54" s="182"/>
      <c r="N54" s="182"/>
      <c r="O54" s="182"/>
      <c r="P54" s="182"/>
      <c r="Q54" s="182"/>
      <c r="R54" s="182"/>
      <c r="S54" s="182"/>
      <c r="T54" s="182"/>
      <c r="U54" s="181"/>
      <c r="IW54" s="191"/>
    </row>
    <row r="55" spans="2:257" hidden="1">
      <c r="B55" s="191"/>
      <c r="C55" s="182"/>
      <c r="D55" s="182"/>
      <c r="E55" s="182"/>
      <c r="F55" s="182"/>
      <c r="G55" s="182"/>
      <c r="H55" s="182"/>
      <c r="I55" s="182"/>
      <c r="J55" s="182"/>
      <c r="K55" s="182"/>
      <c r="L55" s="182"/>
      <c r="M55" s="182"/>
      <c r="N55" s="182"/>
      <c r="O55" s="182"/>
      <c r="P55" s="182"/>
      <c r="Q55" s="182"/>
      <c r="R55" s="182"/>
      <c r="S55" s="182"/>
      <c r="T55" s="182"/>
      <c r="U55" s="181"/>
      <c r="IW55" s="191"/>
    </row>
    <row r="56" spans="2:257" hidden="1">
      <c r="B56" s="191"/>
      <c r="C56" s="182"/>
      <c r="D56" s="182"/>
      <c r="E56" s="182"/>
      <c r="F56" s="182"/>
      <c r="G56" s="182"/>
      <c r="H56" s="182"/>
      <c r="I56" s="182"/>
      <c r="J56" s="182"/>
      <c r="K56" s="182"/>
      <c r="L56" s="182"/>
      <c r="M56" s="182"/>
      <c r="N56" s="182"/>
      <c r="O56" s="182"/>
      <c r="P56" s="182"/>
      <c r="Q56" s="182"/>
      <c r="R56" s="182"/>
      <c r="S56" s="182"/>
      <c r="T56" s="182"/>
      <c r="U56" s="181"/>
      <c r="IW56" s="191"/>
    </row>
    <row r="57" spans="2:257" hidden="1">
      <c r="B57" s="191"/>
      <c r="C57" s="182"/>
      <c r="D57" s="182"/>
      <c r="E57" s="182"/>
      <c r="F57" s="182"/>
      <c r="G57" s="182"/>
      <c r="H57" s="182"/>
      <c r="I57" s="182"/>
      <c r="J57" s="182"/>
      <c r="K57" s="182"/>
      <c r="L57" s="182"/>
      <c r="M57" s="182"/>
      <c r="N57" s="182"/>
      <c r="O57" s="182"/>
      <c r="P57" s="182"/>
      <c r="Q57" s="182"/>
      <c r="R57" s="182"/>
      <c r="S57" s="182"/>
      <c r="T57" s="182"/>
      <c r="U57" s="181"/>
      <c r="IW57" s="191"/>
    </row>
    <row r="58" spans="2:257" hidden="1">
      <c r="B58" s="191"/>
      <c r="C58" s="182"/>
      <c r="D58" s="182"/>
      <c r="E58" s="182"/>
      <c r="F58" s="182"/>
      <c r="G58" s="182"/>
      <c r="H58" s="182"/>
      <c r="I58" s="182"/>
      <c r="J58" s="182"/>
      <c r="K58" s="182"/>
      <c r="L58" s="182"/>
      <c r="M58" s="182"/>
      <c r="N58" s="182"/>
      <c r="O58" s="182"/>
      <c r="P58" s="182"/>
      <c r="Q58" s="182"/>
      <c r="R58" s="182"/>
      <c r="S58" s="182"/>
      <c r="T58" s="182"/>
      <c r="U58" s="181"/>
      <c r="IW58" s="191"/>
    </row>
    <row r="59" spans="2:257" hidden="1">
      <c r="B59" s="191"/>
      <c r="C59" s="182"/>
      <c r="D59" s="182"/>
      <c r="E59" s="182"/>
      <c r="F59" s="182"/>
      <c r="G59" s="182"/>
      <c r="H59" s="182"/>
      <c r="I59" s="182"/>
      <c r="J59" s="182"/>
      <c r="K59" s="182"/>
      <c r="L59" s="182"/>
      <c r="M59" s="182"/>
      <c r="N59" s="182"/>
      <c r="O59" s="182"/>
      <c r="P59" s="182"/>
      <c r="Q59" s="182"/>
      <c r="R59" s="182"/>
      <c r="S59" s="182"/>
      <c r="T59" s="182"/>
      <c r="U59" s="181"/>
      <c r="IW59" s="191"/>
    </row>
    <row r="60" spans="2:257" hidden="1">
      <c r="B60" s="191"/>
      <c r="C60" s="182"/>
      <c r="D60" s="182"/>
      <c r="E60" s="182"/>
      <c r="F60" s="182"/>
      <c r="G60" s="182"/>
      <c r="H60" s="182"/>
      <c r="I60" s="182"/>
      <c r="J60" s="182"/>
      <c r="K60" s="182"/>
      <c r="L60" s="182"/>
      <c r="M60" s="182"/>
      <c r="N60" s="182"/>
      <c r="O60" s="182"/>
      <c r="P60" s="182"/>
      <c r="Q60" s="182"/>
      <c r="R60" s="182"/>
      <c r="S60" s="182"/>
      <c r="T60" s="182"/>
      <c r="U60" s="181"/>
      <c r="IW60" s="191"/>
    </row>
    <row r="61" spans="2:257" hidden="1">
      <c r="B61" s="191"/>
      <c r="C61" s="182"/>
      <c r="D61" s="182"/>
      <c r="E61" s="182"/>
      <c r="F61" s="182"/>
      <c r="G61" s="182"/>
      <c r="H61" s="182"/>
      <c r="I61" s="182"/>
      <c r="J61" s="182"/>
      <c r="K61" s="182"/>
      <c r="L61" s="182"/>
      <c r="M61" s="182"/>
      <c r="N61" s="182"/>
      <c r="O61" s="182"/>
      <c r="P61" s="182"/>
      <c r="Q61" s="182"/>
      <c r="R61" s="182"/>
      <c r="S61" s="182"/>
      <c r="T61" s="182"/>
      <c r="U61" s="181"/>
      <c r="IW61" s="191"/>
    </row>
    <row r="62" spans="2:257" hidden="1">
      <c r="B62" s="191"/>
      <c r="C62" s="182"/>
      <c r="D62" s="182"/>
      <c r="E62" s="182"/>
      <c r="F62" s="182"/>
      <c r="G62" s="182"/>
      <c r="H62" s="182"/>
      <c r="I62" s="182"/>
      <c r="J62" s="182"/>
      <c r="K62" s="182"/>
      <c r="L62" s="182"/>
      <c r="M62" s="182"/>
      <c r="N62" s="182"/>
      <c r="O62" s="182"/>
      <c r="P62" s="182"/>
      <c r="Q62" s="182"/>
      <c r="R62" s="182"/>
      <c r="S62" s="182"/>
      <c r="T62" s="182"/>
      <c r="U62" s="181"/>
      <c r="IW62" s="191"/>
    </row>
    <row r="63" spans="2:257" hidden="1">
      <c r="B63" s="191"/>
      <c r="C63" s="182"/>
      <c r="D63" s="182"/>
      <c r="E63" s="182"/>
      <c r="F63" s="182"/>
      <c r="G63" s="182"/>
      <c r="H63" s="182"/>
      <c r="I63" s="182"/>
      <c r="J63" s="182"/>
      <c r="K63" s="182"/>
      <c r="L63" s="182"/>
      <c r="M63" s="182"/>
      <c r="N63" s="182"/>
      <c r="O63" s="182"/>
      <c r="P63" s="182"/>
      <c r="Q63" s="182"/>
      <c r="R63" s="182"/>
      <c r="S63" s="182"/>
      <c r="T63" s="182"/>
      <c r="U63" s="181"/>
      <c r="IW63" s="191"/>
    </row>
    <row r="64" spans="2:257" hidden="1">
      <c r="B64" s="191"/>
      <c r="C64" s="182"/>
      <c r="D64" s="182"/>
      <c r="E64" s="182"/>
      <c r="F64" s="182"/>
      <c r="G64" s="182"/>
      <c r="H64" s="182"/>
      <c r="I64" s="182"/>
      <c r="J64" s="182"/>
      <c r="K64" s="182"/>
      <c r="L64" s="182"/>
      <c r="M64" s="182"/>
      <c r="N64" s="182"/>
      <c r="O64" s="182"/>
      <c r="P64" s="182"/>
      <c r="Q64" s="182"/>
      <c r="R64" s="182"/>
      <c r="S64" s="182"/>
      <c r="T64" s="182"/>
      <c r="U64" s="181"/>
      <c r="IW64" s="191"/>
    </row>
    <row r="65" spans="2:257" hidden="1">
      <c r="B65" s="191"/>
      <c r="C65" s="182"/>
      <c r="D65" s="182"/>
      <c r="E65" s="182"/>
      <c r="F65" s="182"/>
      <c r="G65" s="182"/>
      <c r="H65" s="182"/>
      <c r="I65" s="182"/>
      <c r="J65" s="182"/>
      <c r="K65" s="182"/>
      <c r="L65" s="182"/>
      <c r="M65" s="182"/>
      <c r="N65" s="182"/>
      <c r="O65" s="182"/>
      <c r="P65" s="182"/>
      <c r="Q65" s="182"/>
      <c r="R65" s="182"/>
      <c r="S65" s="182"/>
      <c r="T65" s="182"/>
      <c r="U65" s="181"/>
      <c r="IW65" s="191"/>
    </row>
    <row r="66" spans="2:257" hidden="1">
      <c r="B66" s="191"/>
      <c r="C66" s="182"/>
      <c r="D66" s="182"/>
      <c r="E66" s="182"/>
      <c r="F66" s="182"/>
      <c r="G66" s="182"/>
      <c r="H66" s="182"/>
      <c r="I66" s="182"/>
      <c r="J66" s="182"/>
      <c r="K66" s="182"/>
      <c r="L66" s="182"/>
      <c r="M66" s="182"/>
      <c r="N66" s="182"/>
      <c r="O66" s="182"/>
      <c r="P66" s="182"/>
      <c r="Q66" s="182"/>
      <c r="R66" s="182"/>
      <c r="S66" s="182"/>
      <c r="T66" s="182"/>
      <c r="U66" s="181"/>
      <c r="IW66" s="191"/>
    </row>
    <row r="67" spans="2:257" hidden="1">
      <c r="B67" s="191"/>
      <c r="C67" s="182"/>
      <c r="D67" s="182"/>
      <c r="E67" s="182"/>
      <c r="F67" s="182"/>
      <c r="G67" s="182"/>
      <c r="H67" s="182"/>
      <c r="I67" s="182"/>
      <c r="J67" s="182"/>
      <c r="K67" s="182"/>
      <c r="L67" s="182"/>
      <c r="M67" s="182"/>
      <c r="N67" s="182"/>
      <c r="O67" s="182"/>
      <c r="P67" s="182"/>
      <c r="Q67" s="182"/>
      <c r="R67" s="182"/>
      <c r="S67" s="182"/>
      <c r="T67" s="182"/>
      <c r="U67" s="181"/>
      <c r="IW67" s="191"/>
    </row>
    <row r="68" spans="2:257" hidden="1">
      <c r="B68" s="191"/>
      <c r="C68" s="182"/>
      <c r="D68" s="182"/>
      <c r="E68" s="182"/>
      <c r="F68" s="182"/>
      <c r="G68" s="182"/>
      <c r="H68" s="182"/>
      <c r="I68" s="182"/>
      <c r="J68" s="182"/>
      <c r="K68" s="182"/>
      <c r="L68" s="182"/>
      <c r="M68" s="182"/>
      <c r="N68" s="182"/>
      <c r="O68" s="182"/>
      <c r="P68" s="182"/>
      <c r="Q68" s="182"/>
      <c r="R68" s="182"/>
      <c r="S68" s="182"/>
      <c r="T68" s="182"/>
      <c r="U68" s="181"/>
      <c r="IW68" s="191"/>
    </row>
    <row r="69" spans="2:257" hidden="1">
      <c r="B69" s="191"/>
      <c r="C69" s="182"/>
      <c r="D69" s="182"/>
      <c r="E69" s="182"/>
      <c r="F69" s="182"/>
      <c r="G69" s="182"/>
      <c r="H69" s="182"/>
      <c r="I69" s="182"/>
      <c r="J69" s="182"/>
      <c r="K69" s="182"/>
      <c r="L69" s="182"/>
      <c r="M69" s="182"/>
      <c r="N69" s="182"/>
      <c r="O69" s="182"/>
      <c r="P69" s="182"/>
      <c r="Q69" s="182"/>
      <c r="R69" s="182"/>
      <c r="S69" s="182"/>
      <c r="T69" s="182"/>
      <c r="U69" s="181"/>
      <c r="IW69" s="191"/>
    </row>
    <row r="70" spans="2:257" hidden="1">
      <c r="B70" s="191"/>
      <c r="C70" s="182"/>
      <c r="D70" s="182"/>
      <c r="E70" s="182"/>
      <c r="F70" s="182"/>
      <c r="G70" s="182"/>
      <c r="H70" s="182"/>
      <c r="I70" s="182"/>
      <c r="J70" s="182"/>
      <c r="K70" s="182"/>
      <c r="L70" s="182"/>
      <c r="M70" s="182"/>
      <c r="N70" s="182"/>
      <c r="O70" s="182"/>
      <c r="P70" s="182"/>
      <c r="Q70" s="182"/>
      <c r="R70" s="182"/>
      <c r="S70" s="182"/>
      <c r="T70" s="182"/>
      <c r="U70" s="181"/>
      <c r="IW70" s="191"/>
    </row>
    <row r="71" spans="2:257" hidden="1">
      <c r="B71" s="191"/>
      <c r="C71" s="182"/>
      <c r="D71" s="182"/>
      <c r="E71" s="182"/>
      <c r="F71" s="182"/>
      <c r="G71" s="182"/>
      <c r="H71" s="182"/>
      <c r="I71" s="182"/>
      <c r="J71" s="182"/>
      <c r="K71" s="182"/>
      <c r="L71" s="182"/>
      <c r="M71" s="182"/>
      <c r="N71" s="182"/>
      <c r="O71" s="182"/>
      <c r="P71" s="182"/>
      <c r="Q71" s="182"/>
      <c r="R71" s="182"/>
      <c r="S71" s="182"/>
      <c r="T71" s="182"/>
      <c r="U71" s="181"/>
      <c r="IW71" s="191"/>
    </row>
    <row r="72" spans="2:257" hidden="1">
      <c r="B72" s="191"/>
      <c r="C72" s="182"/>
      <c r="D72" s="182"/>
      <c r="E72" s="182"/>
      <c r="F72" s="182"/>
      <c r="G72" s="182"/>
      <c r="H72" s="182"/>
      <c r="I72" s="182"/>
      <c r="J72" s="182"/>
      <c r="K72" s="182"/>
      <c r="L72" s="182"/>
      <c r="M72" s="182"/>
      <c r="N72" s="182"/>
      <c r="O72" s="182"/>
      <c r="P72" s="182"/>
      <c r="Q72" s="182"/>
      <c r="R72" s="182"/>
      <c r="S72" s="182"/>
      <c r="T72" s="182"/>
      <c r="U72" s="181"/>
      <c r="IW72" s="191"/>
    </row>
    <row r="73" spans="2:257" hidden="1">
      <c r="B73" s="191"/>
      <c r="C73" s="182"/>
      <c r="D73" s="182"/>
      <c r="E73" s="182"/>
      <c r="F73" s="182"/>
      <c r="G73" s="182"/>
      <c r="H73" s="182"/>
      <c r="I73" s="182"/>
      <c r="J73" s="182"/>
      <c r="K73" s="182"/>
      <c r="L73" s="182"/>
      <c r="M73" s="182"/>
      <c r="N73" s="182"/>
      <c r="O73" s="182"/>
      <c r="P73" s="182"/>
      <c r="Q73" s="182"/>
      <c r="R73" s="182"/>
      <c r="S73" s="182"/>
      <c r="T73" s="182"/>
      <c r="U73" s="181"/>
      <c r="IW73" s="191"/>
    </row>
    <row r="74" spans="2:257" hidden="1">
      <c r="B74" s="191"/>
      <c r="C74" s="182"/>
      <c r="D74" s="182"/>
      <c r="E74" s="182"/>
      <c r="F74" s="182"/>
      <c r="G74" s="182"/>
      <c r="H74" s="182"/>
      <c r="I74" s="182"/>
      <c r="J74" s="182"/>
      <c r="K74" s="182"/>
      <c r="L74" s="182"/>
      <c r="M74" s="182"/>
      <c r="N74" s="182"/>
      <c r="O74" s="182"/>
      <c r="P74" s="182"/>
      <c r="Q74" s="182"/>
      <c r="R74" s="182"/>
      <c r="S74" s="182"/>
      <c r="T74" s="182"/>
      <c r="U74" s="181"/>
      <c r="IW74" s="191"/>
    </row>
    <row r="75" spans="2:257" hidden="1">
      <c r="B75" s="191"/>
      <c r="C75" s="182"/>
      <c r="D75" s="182"/>
      <c r="E75" s="182"/>
      <c r="F75" s="182"/>
      <c r="G75" s="182"/>
      <c r="H75" s="182"/>
      <c r="I75" s="182"/>
      <c r="J75" s="182"/>
      <c r="K75" s="182"/>
      <c r="L75" s="182"/>
      <c r="M75" s="182"/>
      <c r="N75" s="182"/>
      <c r="O75" s="182"/>
      <c r="P75" s="182"/>
      <c r="Q75" s="182"/>
      <c r="R75" s="182"/>
      <c r="S75" s="182"/>
      <c r="T75" s="182"/>
      <c r="U75" s="181"/>
      <c r="IW75" s="191"/>
    </row>
    <row r="76" spans="2:257" hidden="1">
      <c r="B76" s="191"/>
      <c r="C76" s="182"/>
      <c r="D76" s="182"/>
      <c r="E76" s="182"/>
      <c r="F76" s="182"/>
      <c r="G76" s="182"/>
      <c r="H76" s="182"/>
      <c r="I76" s="182"/>
      <c r="J76" s="182"/>
      <c r="K76" s="182"/>
      <c r="L76" s="182"/>
      <c r="M76" s="182"/>
      <c r="N76" s="182"/>
      <c r="O76" s="182"/>
      <c r="P76" s="182"/>
      <c r="Q76" s="182"/>
      <c r="R76" s="182"/>
      <c r="S76" s="182"/>
      <c r="T76" s="182"/>
      <c r="U76" s="181"/>
      <c r="IW76" s="191"/>
    </row>
    <row r="77" spans="2:257" hidden="1">
      <c r="B77" s="191"/>
      <c r="C77" s="182"/>
      <c r="D77" s="182"/>
      <c r="E77" s="182"/>
      <c r="F77" s="182"/>
      <c r="G77" s="182"/>
      <c r="H77" s="182"/>
      <c r="I77" s="182"/>
      <c r="J77" s="182"/>
      <c r="K77" s="182"/>
      <c r="L77" s="182"/>
      <c r="M77" s="182"/>
      <c r="N77" s="182"/>
      <c r="O77" s="182"/>
      <c r="P77" s="182"/>
      <c r="Q77" s="182"/>
      <c r="R77" s="182"/>
      <c r="S77" s="182"/>
      <c r="T77" s="182"/>
      <c r="U77" s="181"/>
      <c r="IW77" s="191"/>
    </row>
    <row r="78" spans="2:257" hidden="1">
      <c r="B78" s="191"/>
      <c r="C78" s="182"/>
      <c r="D78" s="182"/>
      <c r="E78" s="182"/>
      <c r="F78" s="182"/>
      <c r="G78" s="182"/>
      <c r="H78" s="182"/>
      <c r="I78" s="182"/>
      <c r="J78" s="182"/>
      <c r="K78" s="182"/>
      <c r="L78" s="182"/>
      <c r="M78" s="182"/>
      <c r="N78" s="182"/>
      <c r="O78" s="182"/>
      <c r="P78" s="182"/>
      <c r="Q78" s="182"/>
      <c r="R78" s="182"/>
      <c r="S78" s="182"/>
      <c r="T78" s="182"/>
      <c r="U78" s="181"/>
      <c r="IW78" s="191"/>
    </row>
    <row r="79" spans="2:257" hidden="1">
      <c r="B79" s="191"/>
      <c r="C79" s="182"/>
      <c r="D79" s="182"/>
      <c r="E79" s="182"/>
      <c r="F79" s="182"/>
      <c r="G79" s="182"/>
      <c r="H79" s="182"/>
      <c r="I79" s="182"/>
      <c r="J79" s="182"/>
      <c r="K79" s="182"/>
      <c r="L79" s="182"/>
      <c r="M79" s="182"/>
      <c r="N79" s="182"/>
      <c r="O79" s="182"/>
      <c r="P79" s="182"/>
      <c r="Q79" s="182"/>
      <c r="R79" s="182"/>
      <c r="S79" s="182"/>
      <c r="T79" s="182"/>
      <c r="U79" s="181"/>
      <c r="IW79" s="191"/>
    </row>
    <row r="80" spans="2:257" hidden="1">
      <c r="B80" s="191"/>
      <c r="C80" s="182"/>
      <c r="D80" s="182"/>
      <c r="E80" s="182"/>
      <c r="F80" s="182"/>
      <c r="G80" s="182"/>
      <c r="H80" s="182"/>
      <c r="I80" s="182"/>
      <c r="J80" s="182"/>
      <c r="K80" s="182"/>
      <c r="L80" s="182"/>
      <c r="M80" s="182"/>
      <c r="N80" s="182"/>
      <c r="O80" s="182"/>
      <c r="P80" s="182"/>
      <c r="Q80" s="182"/>
      <c r="R80" s="182"/>
      <c r="S80" s="182"/>
      <c r="T80" s="182"/>
      <c r="U80" s="181"/>
      <c r="IW80" s="191"/>
    </row>
    <row r="81" spans="2:257" hidden="1">
      <c r="B81" s="191"/>
      <c r="C81" s="182"/>
      <c r="D81" s="182"/>
      <c r="E81" s="182"/>
      <c r="F81" s="182"/>
      <c r="G81" s="182"/>
      <c r="H81" s="182"/>
      <c r="I81" s="182"/>
      <c r="J81" s="182"/>
      <c r="K81" s="182"/>
      <c r="L81" s="182"/>
      <c r="M81" s="182"/>
      <c r="N81" s="182"/>
      <c r="O81" s="182"/>
      <c r="P81" s="182"/>
      <c r="Q81" s="182"/>
      <c r="R81" s="182"/>
      <c r="S81" s="182"/>
      <c r="T81" s="182"/>
      <c r="U81" s="181"/>
      <c r="IW81" s="191"/>
    </row>
    <row r="82" spans="2:257" hidden="1">
      <c r="B82" s="191"/>
      <c r="C82" s="182"/>
      <c r="D82" s="182"/>
      <c r="E82" s="182"/>
      <c r="F82" s="182"/>
      <c r="G82" s="182"/>
      <c r="H82" s="182"/>
      <c r="I82" s="182"/>
      <c r="J82" s="182"/>
      <c r="K82" s="182"/>
      <c r="L82" s="182"/>
      <c r="M82" s="182"/>
      <c r="N82" s="182"/>
      <c r="O82" s="182"/>
      <c r="P82" s="182"/>
      <c r="Q82" s="182"/>
      <c r="R82" s="182"/>
      <c r="S82" s="182"/>
      <c r="T82" s="182"/>
      <c r="U82" s="181"/>
      <c r="IW82" s="191"/>
    </row>
    <row r="83" spans="2:257" hidden="1">
      <c r="B83" s="191"/>
      <c r="C83" s="182"/>
      <c r="D83" s="182"/>
      <c r="E83" s="182"/>
      <c r="F83" s="182"/>
      <c r="G83" s="182"/>
      <c r="H83" s="182"/>
      <c r="I83" s="182"/>
      <c r="J83" s="182"/>
      <c r="K83" s="182"/>
      <c r="L83" s="182"/>
      <c r="M83" s="182"/>
      <c r="N83" s="182"/>
      <c r="O83" s="182"/>
      <c r="P83" s="182"/>
      <c r="Q83" s="182"/>
      <c r="R83" s="182"/>
      <c r="S83" s="182"/>
      <c r="T83" s="182"/>
      <c r="U83" s="181"/>
      <c r="IW83" s="191"/>
    </row>
    <row r="84" spans="2:257" hidden="1">
      <c r="B84" s="191"/>
      <c r="C84" s="182"/>
      <c r="D84" s="182"/>
      <c r="E84" s="182"/>
      <c r="F84" s="182"/>
      <c r="G84" s="182"/>
      <c r="H84" s="182"/>
      <c r="I84" s="182"/>
      <c r="J84" s="182"/>
      <c r="K84" s="182"/>
      <c r="L84" s="182"/>
      <c r="M84" s="182"/>
      <c r="N84" s="182"/>
      <c r="O84" s="182"/>
      <c r="P84" s="182"/>
      <c r="Q84" s="182"/>
      <c r="R84" s="182"/>
      <c r="S84" s="182"/>
      <c r="T84" s="182"/>
      <c r="U84" s="181"/>
      <c r="IW84" s="191"/>
    </row>
    <row r="85" spans="2:257" hidden="1">
      <c r="B85" s="191"/>
      <c r="C85" s="182"/>
      <c r="D85" s="182"/>
      <c r="E85" s="182"/>
      <c r="F85" s="182"/>
      <c r="G85" s="182"/>
      <c r="H85" s="182"/>
      <c r="I85" s="182"/>
      <c r="J85" s="182"/>
      <c r="K85" s="182"/>
      <c r="L85" s="182"/>
      <c r="M85" s="182"/>
      <c r="N85" s="182"/>
      <c r="O85" s="182"/>
      <c r="P85" s="182"/>
      <c r="Q85" s="182"/>
      <c r="R85" s="182"/>
      <c r="S85" s="182"/>
      <c r="T85" s="182"/>
      <c r="U85" s="181"/>
      <c r="IW85" s="191"/>
    </row>
    <row r="86" spans="2:257" hidden="1">
      <c r="B86" s="191"/>
      <c r="C86" s="182"/>
      <c r="D86" s="182"/>
      <c r="E86" s="182"/>
      <c r="F86" s="182"/>
      <c r="G86" s="182"/>
      <c r="H86" s="182"/>
      <c r="I86" s="182"/>
      <c r="J86" s="182"/>
      <c r="K86" s="182"/>
      <c r="L86" s="182"/>
      <c r="M86" s="182"/>
      <c r="N86" s="182"/>
      <c r="O86" s="182"/>
      <c r="P86" s="182"/>
      <c r="Q86" s="182"/>
      <c r="R86" s="182"/>
      <c r="S86" s="182"/>
      <c r="T86" s="182"/>
      <c r="U86" s="181"/>
      <c r="IW86" s="191"/>
    </row>
    <row r="87" spans="2:257" hidden="1">
      <c r="B87" s="191"/>
      <c r="C87" s="182"/>
      <c r="D87" s="182"/>
      <c r="E87" s="182"/>
      <c r="F87" s="182"/>
      <c r="G87" s="182"/>
      <c r="H87" s="182"/>
      <c r="I87" s="182"/>
      <c r="J87" s="182"/>
      <c r="K87" s="182"/>
      <c r="L87" s="182"/>
      <c r="M87" s="182"/>
      <c r="N87" s="182"/>
      <c r="O87" s="182"/>
      <c r="P87" s="182"/>
      <c r="Q87" s="182"/>
      <c r="R87" s="182"/>
      <c r="S87" s="182"/>
      <c r="T87" s="182"/>
      <c r="U87" s="181"/>
      <c r="IW87" s="191"/>
    </row>
    <row r="88" spans="2:257" hidden="1">
      <c r="B88" s="191"/>
      <c r="C88" s="182"/>
      <c r="D88" s="182"/>
      <c r="E88" s="182"/>
      <c r="F88" s="182"/>
      <c r="G88" s="182"/>
      <c r="H88" s="182"/>
      <c r="I88" s="182"/>
      <c r="J88" s="182"/>
      <c r="K88" s="182"/>
      <c r="L88" s="182"/>
      <c r="M88" s="182"/>
      <c r="N88" s="182"/>
      <c r="O88" s="182"/>
      <c r="P88" s="182"/>
      <c r="Q88" s="182"/>
      <c r="R88" s="182"/>
      <c r="S88" s="182"/>
      <c r="T88" s="182"/>
      <c r="U88" s="181"/>
      <c r="IW88" s="191"/>
    </row>
    <row r="89" spans="2:257" hidden="1">
      <c r="B89" s="191"/>
      <c r="C89" s="182"/>
      <c r="D89" s="182"/>
      <c r="E89" s="182"/>
      <c r="F89" s="182"/>
      <c r="G89" s="182"/>
      <c r="H89" s="182"/>
      <c r="I89" s="182"/>
      <c r="J89" s="182"/>
      <c r="K89" s="182"/>
      <c r="L89" s="182"/>
      <c r="M89" s="182"/>
      <c r="N89" s="182"/>
      <c r="O89" s="182"/>
      <c r="P89" s="182"/>
      <c r="Q89" s="182"/>
      <c r="R89" s="182"/>
      <c r="S89" s="182"/>
      <c r="T89" s="182"/>
      <c r="U89" s="181"/>
      <c r="IW89" s="191"/>
    </row>
    <row r="90" spans="2:257" hidden="1">
      <c r="B90" s="191"/>
      <c r="C90" s="182"/>
      <c r="D90" s="182"/>
      <c r="E90" s="182"/>
      <c r="F90" s="182"/>
      <c r="G90" s="182"/>
      <c r="H90" s="182"/>
      <c r="I90" s="182"/>
      <c r="J90" s="182"/>
      <c r="K90" s="182"/>
      <c r="L90" s="182"/>
      <c r="M90" s="182"/>
      <c r="N90" s="182"/>
      <c r="O90" s="182"/>
      <c r="P90" s="182"/>
      <c r="Q90" s="182"/>
      <c r="R90" s="182"/>
      <c r="S90" s="182"/>
      <c r="T90" s="182"/>
      <c r="U90" s="181"/>
      <c r="IW90" s="191"/>
    </row>
    <row r="91" spans="2:257" hidden="1">
      <c r="B91" s="191"/>
      <c r="C91" s="182"/>
      <c r="D91" s="182"/>
      <c r="E91" s="182"/>
      <c r="F91" s="182"/>
      <c r="G91" s="182"/>
      <c r="H91" s="182"/>
      <c r="I91" s="182"/>
      <c r="J91" s="182"/>
      <c r="K91" s="182"/>
      <c r="L91" s="182"/>
      <c r="M91" s="182"/>
      <c r="N91" s="182"/>
      <c r="O91" s="182"/>
      <c r="P91" s="182"/>
      <c r="Q91" s="182"/>
      <c r="R91" s="182"/>
      <c r="S91" s="182"/>
      <c r="T91" s="182"/>
      <c r="U91" s="181"/>
      <c r="IW91" s="191"/>
    </row>
    <row r="92" spans="2:257" hidden="1">
      <c r="B92" s="191"/>
      <c r="C92" s="182"/>
      <c r="D92" s="182"/>
      <c r="E92" s="182"/>
      <c r="F92" s="182"/>
      <c r="G92" s="182"/>
      <c r="H92" s="182"/>
      <c r="I92" s="182"/>
      <c r="J92" s="182"/>
      <c r="K92" s="182"/>
      <c r="L92" s="182"/>
      <c r="M92" s="182"/>
      <c r="N92" s="182"/>
      <c r="O92" s="182"/>
      <c r="P92" s="182"/>
      <c r="Q92" s="182"/>
      <c r="R92" s="182"/>
      <c r="S92" s="182"/>
      <c r="T92" s="182"/>
      <c r="U92" s="181"/>
      <c r="IW92" s="191"/>
    </row>
    <row r="93" spans="2:257" hidden="1">
      <c r="B93" s="191"/>
      <c r="C93" s="182"/>
      <c r="D93" s="182"/>
      <c r="E93" s="182"/>
      <c r="F93" s="182"/>
      <c r="G93" s="182"/>
      <c r="H93" s="182"/>
      <c r="I93" s="182"/>
      <c r="J93" s="182"/>
      <c r="K93" s="182"/>
      <c r="L93" s="182"/>
      <c r="M93" s="182"/>
      <c r="N93" s="182"/>
      <c r="O93" s="182"/>
      <c r="P93" s="182"/>
      <c r="Q93" s="182"/>
      <c r="R93" s="182"/>
      <c r="S93" s="182"/>
      <c r="T93" s="182"/>
      <c r="U93" s="181"/>
      <c r="IW93" s="191"/>
    </row>
    <row r="94" spans="2:257" hidden="1">
      <c r="B94" s="191"/>
      <c r="C94" s="182"/>
      <c r="D94" s="182"/>
      <c r="E94" s="182"/>
      <c r="F94" s="182"/>
      <c r="G94" s="182"/>
      <c r="H94" s="182"/>
      <c r="I94" s="182"/>
      <c r="J94" s="182"/>
      <c r="K94" s="182"/>
      <c r="L94" s="182"/>
      <c r="M94" s="182"/>
      <c r="N94" s="182"/>
      <c r="O94" s="182"/>
      <c r="P94" s="182"/>
      <c r="Q94" s="182"/>
      <c r="R94" s="182"/>
      <c r="S94" s="182"/>
      <c r="T94" s="182"/>
      <c r="U94" s="181"/>
      <c r="IW94" s="191"/>
    </row>
    <row r="95" spans="2:257" hidden="1">
      <c r="B95" s="191"/>
      <c r="C95" s="182"/>
      <c r="D95" s="182"/>
      <c r="E95" s="182"/>
      <c r="F95" s="182"/>
      <c r="G95" s="182"/>
      <c r="H95" s="182"/>
      <c r="I95" s="182"/>
      <c r="J95" s="182"/>
      <c r="K95" s="182"/>
      <c r="L95" s="182"/>
      <c r="M95" s="182"/>
      <c r="N95" s="182"/>
      <c r="O95" s="182"/>
      <c r="P95" s="182"/>
      <c r="Q95" s="182"/>
      <c r="R95" s="182"/>
      <c r="S95" s="182"/>
      <c r="T95" s="182"/>
      <c r="U95" s="181"/>
      <c r="IW95" s="191"/>
    </row>
    <row r="96" spans="2:257" hidden="1">
      <c r="B96" s="191"/>
      <c r="C96" s="182"/>
      <c r="D96" s="182"/>
      <c r="E96" s="182"/>
      <c r="F96" s="182"/>
      <c r="G96" s="182"/>
      <c r="H96" s="182"/>
      <c r="I96" s="182"/>
      <c r="J96" s="182"/>
      <c r="K96" s="182"/>
      <c r="L96" s="182"/>
      <c r="M96" s="182"/>
      <c r="N96" s="182"/>
      <c r="O96" s="182"/>
      <c r="P96" s="182"/>
      <c r="Q96" s="182"/>
      <c r="R96" s="182"/>
      <c r="S96" s="182"/>
      <c r="T96" s="182"/>
      <c r="U96" s="181"/>
      <c r="IW96" s="191"/>
    </row>
    <row r="97" spans="2:257" hidden="1">
      <c r="B97" s="191"/>
      <c r="C97" s="182"/>
      <c r="D97" s="182"/>
      <c r="E97" s="182"/>
      <c r="F97" s="182"/>
      <c r="G97" s="182"/>
      <c r="H97" s="182"/>
      <c r="I97" s="182"/>
      <c r="J97" s="182"/>
      <c r="K97" s="182"/>
      <c r="L97" s="182"/>
      <c r="M97" s="182"/>
      <c r="N97" s="182"/>
      <c r="O97" s="182"/>
      <c r="P97" s="182"/>
      <c r="Q97" s="182"/>
      <c r="R97" s="182"/>
      <c r="S97" s="182"/>
      <c r="T97" s="182"/>
      <c r="U97" s="181"/>
      <c r="IW97" s="191"/>
    </row>
    <row r="98" spans="2:257" hidden="1">
      <c r="B98" s="191"/>
      <c r="C98" s="182"/>
      <c r="D98" s="182"/>
      <c r="E98" s="182"/>
      <c r="F98" s="182"/>
      <c r="G98" s="182"/>
      <c r="H98" s="182"/>
      <c r="I98" s="182"/>
      <c r="J98" s="182"/>
      <c r="K98" s="182"/>
      <c r="L98" s="182"/>
      <c r="M98" s="182"/>
      <c r="N98" s="182"/>
      <c r="O98" s="182"/>
      <c r="P98" s="182"/>
      <c r="Q98" s="182"/>
      <c r="R98" s="182"/>
      <c r="S98" s="182"/>
      <c r="T98" s="182"/>
      <c r="U98" s="181"/>
      <c r="IW98" s="191"/>
    </row>
    <row r="99" spans="2:257">
      <c r="B99" s="192"/>
      <c r="C99" s="183"/>
      <c r="D99" s="183"/>
      <c r="E99" s="183"/>
      <c r="F99" s="183"/>
      <c r="G99" s="183"/>
      <c r="H99" s="183"/>
      <c r="I99" s="183"/>
      <c r="J99" s="183"/>
      <c r="K99" s="183"/>
      <c r="L99" s="183"/>
      <c r="M99" s="183"/>
      <c r="N99" s="183"/>
      <c r="O99" s="183"/>
      <c r="P99" s="183"/>
      <c r="Q99" s="183"/>
      <c r="R99" s="183"/>
      <c r="S99" s="183"/>
      <c r="T99" s="183"/>
      <c r="U99" s="193"/>
      <c r="IW99" s="191"/>
    </row>
    <row r="100" spans="2:257"/>
    <row r="101" spans="2:257" hidden="1"/>
    <row r="102" spans="2:257" hidden="1"/>
    <row r="103" spans="2:257" hidden="1"/>
    <row r="104" spans="2:257" hidden="1"/>
    <row r="105" spans="2:257" hidden="1"/>
    <row r="106" spans="2:257" hidden="1"/>
    <row r="107" spans="2:257" hidden="1"/>
    <row r="108" spans="2:257" hidden="1"/>
    <row r="109" spans="2:257" hidden="1"/>
    <row r="110" spans="2:257" hidden="1"/>
    <row r="111" spans="2:257" hidden="1"/>
    <row r="112" spans="2:257" hidden="1"/>
  </sheetData>
  <sheetProtection algorithmName="SHA-512" hashValue="dpOvCN9xGW6Ltxs3suPPfDtmPWm3ue6UE+zyxcAmKSpR7/IosxqiDCEwJJLm/38xP60zzr0huSrj0sPjwERuyQ==" saltValue="YYQYeslvzH6WdidL5O4omA==" spinCount="100000" sheet="1" objects="1" scenarios="1" selectLockedCells="1"/>
  <mergeCells count="9">
    <mergeCell ref="H51:K51"/>
    <mergeCell ref="K6:N6"/>
    <mergeCell ref="H6:H8"/>
    <mergeCell ref="B1:U1"/>
    <mergeCell ref="Q6:R7"/>
    <mergeCell ref="H50:K50"/>
    <mergeCell ref="B6:B8"/>
    <mergeCell ref="U6:U8"/>
    <mergeCell ref="F3:T3"/>
  </mergeCells>
  <phoneticPr fontId="4" type="noConversion"/>
  <dataValidations count="1">
    <dataValidation type="time" allowBlank="1" showInputMessage="1" showErrorMessage="1" errorTitle="Hinweis zur Eingabe" error="Bitte geben Sie die Uhrzeit mit Doppelpunkt ein; z.B. 15:00." sqref="K11:K41 N11:N41">
      <formula1>0</formula1>
      <formula2>0.999305555555556</formula2>
    </dataValidation>
  </dataValidations>
  <printOptions horizontalCentered="1" verticalCentered="1"/>
  <pageMargins left="0.39370078740157483" right="0.19685039370078741" top="0.19685039370078741" bottom="0.39370078740157483" header="0" footer="0.11811023622047245"/>
  <pageSetup paperSize="9" scale="77"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I95"/>
  <sheetViews>
    <sheetView showGridLines="0" showRowColHeaders="0" showRuler="0" zoomScalePageLayoutView="90" workbookViewId="0">
      <selection activeCell="C5" sqref="C5:H5"/>
    </sheetView>
  </sheetViews>
  <sheetFormatPr baseColWidth="10" defaultColWidth="0" defaultRowHeight="15" zeroHeight="1"/>
  <cols>
    <col min="1" max="1" width="1.7109375" style="286" customWidth="1"/>
    <col min="2" max="2" width="39.5703125" style="286" customWidth="1"/>
    <col min="3" max="3" width="25.28515625" style="286" customWidth="1"/>
    <col min="4" max="4" width="12.42578125" style="286" customWidth="1"/>
    <col min="5" max="5" width="25.28515625" style="286" customWidth="1"/>
    <col min="6" max="6" width="15.28515625" style="286" customWidth="1"/>
    <col min="7" max="8" width="25.28515625" style="286" customWidth="1"/>
    <col min="9" max="9" width="1.7109375" style="290" customWidth="1"/>
    <col min="10" max="16384" width="16" style="286" hidden="1"/>
  </cols>
  <sheetData>
    <row r="1" spans="2:9" ht="35.1" customHeight="1">
      <c r="B1" s="619" t="s">
        <v>214</v>
      </c>
      <c r="C1" s="620"/>
      <c r="D1" s="620"/>
      <c r="E1" s="620"/>
      <c r="F1" s="620"/>
      <c r="G1" s="620"/>
      <c r="H1" s="621"/>
    </row>
    <row r="2" spans="2:9" ht="13.5" customHeight="1">
      <c r="B2" s="287"/>
      <c r="C2" s="287"/>
      <c r="D2" s="287"/>
      <c r="E2" s="287"/>
      <c r="F2" s="287"/>
      <c r="G2" s="287"/>
      <c r="H2" s="287"/>
      <c r="I2" s="289"/>
    </row>
    <row r="3" spans="2:9" ht="8.25" customHeight="1">
      <c r="B3" s="288"/>
      <c r="C3" s="288"/>
      <c r="D3" s="288"/>
      <c r="E3" s="288"/>
      <c r="F3" s="288"/>
      <c r="G3" s="288"/>
      <c r="H3" s="288"/>
      <c r="I3" s="289"/>
    </row>
    <row r="4" spans="2:9" ht="21.95" customHeight="1">
      <c r="B4" s="294"/>
      <c r="C4" s="295"/>
      <c r="D4" s="295"/>
      <c r="E4" s="295"/>
      <c r="F4" s="295"/>
      <c r="G4" s="295"/>
      <c r="H4" s="296"/>
      <c r="I4" s="289"/>
    </row>
    <row r="5" spans="2:9" ht="15.75" customHeight="1">
      <c r="B5" s="441" t="s">
        <v>0</v>
      </c>
      <c r="C5" s="739"/>
      <c r="D5" s="740"/>
      <c r="E5" s="740"/>
      <c r="F5" s="740"/>
      <c r="G5" s="740"/>
      <c r="H5" s="741"/>
      <c r="I5" s="289"/>
    </row>
    <row r="6" spans="2:9" ht="15.75" customHeight="1">
      <c r="B6" s="294"/>
      <c r="C6" s="297"/>
      <c r="D6" s="297"/>
      <c r="E6" s="297"/>
      <c r="F6" s="297"/>
      <c r="G6" s="297"/>
      <c r="H6" s="298"/>
      <c r="I6" s="289"/>
    </row>
    <row r="7" spans="2:9" ht="15.75" customHeight="1">
      <c r="B7" s="299"/>
      <c r="C7" s="295"/>
      <c r="D7" s="295"/>
      <c r="E7" s="295"/>
      <c r="F7" s="295"/>
      <c r="G7" s="295"/>
      <c r="H7" s="296"/>
      <c r="I7" s="289"/>
    </row>
    <row r="8" spans="2:9" ht="15.75" customHeight="1">
      <c r="B8" s="299"/>
      <c r="C8" s="331" t="s">
        <v>1</v>
      </c>
      <c r="D8" s="293"/>
      <c r="E8" s="331" t="s">
        <v>2</v>
      </c>
      <c r="F8" s="293"/>
      <c r="G8" s="302"/>
      <c r="H8" s="300"/>
      <c r="I8" s="289"/>
    </row>
    <row r="9" spans="2:9" ht="15.75" customHeight="1">
      <c r="B9" s="299"/>
      <c r="C9" s="332"/>
      <c r="D9" s="295"/>
      <c r="E9" s="332"/>
      <c r="F9" s="301"/>
      <c r="G9" s="301"/>
      <c r="H9" s="296"/>
      <c r="I9" s="289"/>
    </row>
    <row r="10" spans="2:9" ht="15.75" customHeight="1">
      <c r="B10" s="299"/>
      <c r="C10" s="302"/>
      <c r="D10" s="293"/>
      <c r="E10" s="302"/>
      <c r="F10" s="295"/>
      <c r="G10" s="295"/>
      <c r="H10" s="296"/>
      <c r="I10" s="289"/>
    </row>
    <row r="11" spans="2:9" ht="15.75" customHeight="1">
      <c r="B11" s="303"/>
      <c r="C11" s="735"/>
      <c r="D11" s="293"/>
      <c r="E11" s="737"/>
      <c r="F11" s="295"/>
      <c r="G11" s="304"/>
      <c r="H11" s="305"/>
      <c r="I11" s="289"/>
    </row>
    <row r="12" spans="2:9" ht="15.75" customHeight="1">
      <c r="B12" s="330" t="s">
        <v>4</v>
      </c>
      <c r="C12" s="736"/>
      <c r="D12" s="293"/>
      <c r="E12" s="738"/>
      <c r="F12" s="293"/>
      <c r="G12" s="304"/>
      <c r="H12" s="305"/>
      <c r="I12" s="289"/>
    </row>
    <row r="13" spans="2:9" ht="15.75" customHeight="1">
      <c r="B13" s="320"/>
      <c r="C13" s="325"/>
      <c r="D13" s="293"/>
      <c r="E13" s="326"/>
      <c r="F13" s="293"/>
      <c r="G13" s="306"/>
      <c r="H13" s="305"/>
      <c r="I13" s="289"/>
    </row>
    <row r="14" spans="2:9" ht="15.75" customHeight="1">
      <c r="B14" s="303"/>
      <c r="C14" s="735"/>
      <c r="D14" s="293"/>
      <c r="E14" s="737"/>
      <c r="F14" s="293"/>
      <c r="G14" s="753"/>
      <c r="H14" s="755" t="s">
        <v>5</v>
      </c>
      <c r="I14" s="291"/>
    </row>
    <row r="15" spans="2:9" ht="15.75" customHeight="1">
      <c r="B15" s="330" t="s">
        <v>6</v>
      </c>
      <c r="C15" s="736"/>
      <c r="D15" s="293" t="s">
        <v>5</v>
      </c>
      <c r="E15" s="738"/>
      <c r="F15" s="293"/>
      <c r="G15" s="753"/>
      <c r="H15" s="755"/>
      <c r="I15" s="291"/>
    </row>
    <row r="16" spans="2:9" ht="15.75" customHeight="1">
      <c r="B16" s="294"/>
      <c r="C16" s="297"/>
      <c r="D16" s="297"/>
      <c r="E16" s="297"/>
      <c r="F16" s="297"/>
      <c r="G16" s="297"/>
      <c r="H16" s="297"/>
      <c r="I16" s="291"/>
    </row>
    <row r="17" spans="2:9" ht="15.75" customHeight="1">
      <c r="B17" s="299"/>
      <c r="C17" s="295"/>
      <c r="D17" s="295"/>
      <c r="E17" s="295"/>
      <c r="F17" s="295"/>
      <c r="G17" s="295"/>
      <c r="H17" s="296"/>
      <c r="I17" s="289"/>
    </row>
    <row r="18" spans="2:9" ht="15.75" customHeight="1">
      <c r="B18" s="742" t="s">
        <v>189</v>
      </c>
      <c r="C18" s="756"/>
      <c r="D18" s="757"/>
      <c r="E18" s="757"/>
      <c r="F18" s="757"/>
      <c r="G18" s="757"/>
      <c r="H18" s="758"/>
      <c r="I18" s="289"/>
    </row>
    <row r="19" spans="2:9" ht="15.75" customHeight="1">
      <c r="B19" s="743"/>
      <c r="C19" s="747"/>
      <c r="D19" s="748"/>
      <c r="E19" s="748"/>
      <c r="F19" s="748"/>
      <c r="G19" s="748"/>
      <c r="H19" s="749"/>
      <c r="I19" s="289"/>
    </row>
    <row r="20" spans="2:9" ht="15.75" customHeight="1">
      <c r="B20" s="294"/>
      <c r="C20" s="297"/>
      <c r="D20" s="297"/>
      <c r="E20" s="297"/>
      <c r="F20" s="297"/>
      <c r="G20" s="297"/>
      <c r="H20" s="298"/>
      <c r="I20" s="289"/>
    </row>
    <row r="21" spans="2:9" ht="15.75" customHeight="1">
      <c r="B21" s="293"/>
      <c r="C21" s="293"/>
      <c r="D21" s="293"/>
      <c r="E21" s="293"/>
      <c r="F21" s="293"/>
      <c r="G21" s="293"/>
      <c r="H21" s="293"/>
      <c r="I21" s="289"/>
    </row>
    <row r="22" spans="2:9" ht="15.75" customHeight="1">
      <c r="B22" s="293"/>
      <c r="C22" s="293"/>
      <c r="D22" s="293"/>
      <c r="E22" s="293"/>
      <c r="F22" s="293"/>
      <c r="G22" s="293"/>
      <c r="H22" s="293"/>
      <c r="I22" s="289"/>
    </row>
    <row r="23" spans="2:9" ht="15.75" customHeight="1" thickBot="1">
      <c r="B23" s="293"/>
      <c r="C23" s="293"/>
      <c r="D23" s="293"/>
      <c r="E23" s="293"/>
      <c r="F23" s="293"/>
      <c r="G23" s="293"/>
      <c r="H23" s="307"/>
      <c r="I23" s="289"/>
    </row>
    <row r="24" spans="2:9" ht="15.75" customHeight="1">
      <c r="B24" s="293"/>
      <c r="C24" s="308"/>
      <c r="D24" s="308"/>
      <c r="E24" s="308"/>
      <c r="F24" s="308"/>
      <c r="G24" s="309"/>
      <c r="H24" s="310"/>
      <c r="I24" s="289"/>
    </row>
    <row r="25" spans="2:9" ht="15.75" customHeight="1">
      <c r="B25" s="732" t="s">
        <v>148</v>
      </c>
      <c r="C25" s="733"/>
      <c r="D25" s="733"/>
      <c r="E25" s="733"/>
      <c r="F25" s="733"/>
      <c r="G25" s="734"/>
      <c r="H25" s="311" t="s">
        <v>9</v>
      </c>
      <c r="I25" s="289"/>
    </row>
    <row r="26" spans="2:9" ht="15.75" customHeight="1">
      <c r="B26" s="303"/>
      <c r="C26" s="295"/>
      <c r="D26" s="295"/>
      <c r="E26" s="295"/>
      <c r="F26" s="295"/>
      <c r="G26" s="309"/>
      <c r="H26" s="309"/>
      <c r="I26" s="289"/>
    </row>
    <row r="27" spans="2:9" ht="15.75" customHeight="1">
      <c r="B27" s="750" t="s">
        <v>69</v>
      </c>
      <c r="C27" s="751"/>
      <c r="D27" s="751"/>
      <c r="E27" s="751"/>
      <c r="F27" s="751"/>
      <c r="G27" s="752"/>
      <c r="H27" s="309"/>
      <c r="I27" s="289"/>
    </row>
    <row r="28" spans="2:9" ht="15.75" customHeight="1">
      <c r="B28" s="320"/>
      <c r="C28" s="295"/>
      <c r="D28" s="295"/>
      <c r="E28" s="295"/>
      <c r="F28" s="312"/>
      <c r="G28" s="309"/>
      <c r="H28" s="309"/>
      <c r="I28" s="289"/>
    </row>
    <row r="29" spans="2:9" ht="15.75" customHeight="1">
      <c r="B29" s="313"/>
      <c r="C29" s="295"/>
      <c r="D29" s="302"/>
      <c r="E29" s="302"/>
      <c r="F29" s="314"/>
      <c r="G29" s="315"/>
      <c r="H29" s="309"/>
      <c r="I29" s="289"/>
    </row>
    <row r="30" spans="2:9" ht="15.75" customHeight="1">
      <c r="B30" s="313"/>
      <c r="C30" s="295">
        <v>1</v>
      </c>
      <c r="D30" s="302" t="s">
        <v>10</v>
      </c>
      <c r="E30" s="302" t="s">
        <v>71</v>
      </c>
      <c r="F30" s="316">
        <v>14</v>
      </c>
      <c r="G30" s="327" t="s">
        <v>5</v>
      </c>
      <c r="H30" s="309"/>
      <c r="I30" s="289"/>
    </row>
    <row r="31" spans="2:9" ht="15.75" customHeight="1">
      <c r="B31" s="303"/>
      <c r="C31" s="297"/>
      <c r="D31" s="297"/>
      <c r="E31" s="297"/>
      <c r="F31" s="317"/>
      <c r="G31" s="318"/>
      <c r="H31" s="309"/>
      <c r="I31" s="289"/>
    </row>
    <row r="32" spans="2:9" ht="15.75" customHeight="1">
      <c r="B32" s="293"/>
      <c r="C32" s="293"/>
      <c r="D32" s="293"/>
      <c r="E32" s="293"/>
      <c r="F32" s="319"/>
      <c r="G32" s="309"/>
      <c r="H32" s="309"/>
      <c r="I32" s="289"/>
    </row>
    <row r="33" spans="2:9" ht="15.75" customHeight="1">
      <c r="B33" s="297"/>
      <c r="C33" s="297"/>
      <c r="D33" s="297"/>
      <c r="E33" s="297"/>
      <c r="F33" s="317"/>
      <c r="G33" s="318"/>
      <c r="H33" s="309"/>
      <c r="I33" s="289"/>
    </row>
    <row r="34" spans="2:9" ht="15.75" customHeight="1">
      <c r="B34" s="320"/>
      <c r="C34" s="295"/>
      <c r="D34" s="295"/>
      <c r="E34" s="295"/>
      <c r="F34" s="312"/>
      <c r="G34" s="309"/>
      <c r="H34" s="309"/>
      <c r="I34" s="289"/>
    </row>
    <row r="35" spans="2:9" ht="15.75" customHeight="1">
      <c r="B35" s="299"/>
      <c r="C35" s="295"/>
      <c r="D35" s="295"/>
      <c r="E35" s="295"/>
      <c r="F35" s="312"/>
      <c r="G35" s="309"/>
      <c r="H35" s="309"/>
      <c r="I35" s="289"/>
    </row>
    <row r="36" spans="2:9" ht="15.75" customHeight="1">
      <c r="B36" s="744" t="s">
        <v>38</v>
      </c>
      <c r="C36" s="745"/>
      <c r="D36" s="745"/>
      <c r="E36" s="745"/>
      <c r="F36" s="745"/>
      <c r="G36" s="754"/>
      <c r="H36" s="321"/>
      <c r="I36" s="289"/>
    </row>
    <row r="37" spans="2:9" ht="15.75" customHeight="1">
      <c r="B37" s="299"/>
      <c r="C37" s="295"/>
      <c r="D37" s="295"/>
      <c r="E37" s="295"/>
      <c r="F37" s="312"/>
      <c r="G37" s="309"/>
      <c r="H37" s="309"/>
      <c r="I37" s="289"/>
    </row>
    <row r="38" spans="2:9" ht="15.75" customHeight="1">
      <c r="B38" s="313" t="s">
        <v>39</v>
      </c>
      <c r="C38" s="329"/>
      <c r="D38" s="302" t="s">
        <v>11</v>
      </c>
      <c r="E38" s="302" t="s">
        <v>71</v>
      </c>
      <c r="F38" s="328">
        <v>0.3</v>
      </c>
      <c r="G38" s="327"/>
      <c r="H38" s="309"/>
      <c r="I38" s="289"/>
    </row>
    <row r="39" spans="2:9" ht="15.75" customHeight="1">
      <c r="B39" s="313"/>
      <c r="C39" s="295"/>
      <c r="D39" s="295"/>
      <c r="E39" s="302"/>
      <c r="F39" s="314"/>
      <c r="G39" s="315"/>
      <c r="H39" s="309"/>
      <c r="I39" s="289"/>
    </row>
    <row r="40" spans="2:9" ht="15.75" customHeight="1">
      <c r="B40" s="313" t="s">
        <v>12</v>
      </c>
      <c r="C40" s="329"/>
      <c r="D40" s="302"/>
      <c r="E40" s="302" t="s">
        <v>9</v>
      </c>
      <c r="F40" s="314"/>
      <c r="G40" s="327"/>
      <c r="H40" s="333"/>
      <c r="I40" s="289"/>
    </row>
    <row r="41" spans="2:9" ht="15.75" customHeight="1">
      <c r="B41" s="313"/>
      <c r="C41" s="295"/>
      <c r="D41" s="302"/>
      <c r="E41" s="302"/>
      <c r="F41" s="314"/>
      <c r="G41" s="315"/>
      <c r="H41" s="334"/>
      <c r="I41" s="289"/>
    </row>
    <row r="42" spans="2:9" ht="15.75" customHeight="1" thickBot="1">
      <c r="B42" s="322"/>
      <c r="C42" s="307"/>
      <c r="D42" s="307"/>
      <c r="E42" s="307"/>
      <c r="F42" s="307"/>
      <c r="G42" s="323"/>
      <c r="H42" s="309"/>
      <c r="I42" s="289"/>
    </row>
    <row r="43" spans="2:9" ht="15.75" customHeight="1">
      <c r="B43" s="299"/>
      <c r="C43" s="295"/>
      <c r="D43" s="295"/>
      <c r="E43" s="295"/>
      <c r="F43" s="295"/>
      <c r="G43" s="295"/>
      <c r="H43" s="309"/>
      <c r="I43" s="289"/>
    </row>
    <row r="44" spans="2:9" ht="15.75" customHeight="1">
      <c r="B44" s="744" t="s">
        <v>72</v>
      </c>
      <c r="C44" s="745"/>
      <c r="D44" s="745"/>
      <c r="E44" s="745"/>
      <c r="F44" s="745"/>
      <c r="G44" s="746"/>
      <c r="H44" s="335"/>
      <c r="I44" s="289"/>
    </row>
    <row r="45" spans="2:9" ht="15.75" customHeight="1" thickBot="1">
      <c r="B45" s="322"/>
      <c r="C45" s="307"/>
      <c r="D45" s="307"/>
      <c r="E45" s="307"/>
      <c r="F45" s="307"/>
      <c r="G45" s="307"/>
      <c r="H45" s="323"/>
      <c r="I45" s="289"/>
    </row>
    <row r="46" spans="2:9" ht="15.75" customHeight="1">
      <c r="B46" s="293"/>
      <c r="C46" s="293"/>
      <c r="D46" s="293"/>
      <c r="E46" s="293"/>
      <c r="F46" s="293"/>
      <c r="G46" s="293"/>
      <c r="H46" s="293"/>
      <c r="I46" s="289"/>
    </row>
    <row r="47" spans="2:9" ht="15.75" customHeight="1">
      <c r="B47" s="293"/>
      <c r="C47" s="293"/>
      <c r="D47" s="293"/>
      <c r="E47" s="293"/>
      <c r="F47" s="293"/>
      <c r="G47" s="293"/>
      <c r="H47" s="293"/>
      <c r="I47" s="289"/>
    </row>
    <row r="48" spans="2:9" ht="15.75" customHeight="1">
      <c r="B48" s="293" t="s">
        <v>41</v>
      </c>
      <c r="C48" s="293"/>
      <c r="D48" s="293"/>
      <c r="E48" s="293"/>
      <c r="F48" s="293"/>
      <c r="G48" s="293"/>
      <c r="H48" s="293"/>
      <c r="I48" s="289"/>
    </row>
    <row r="49" spans="2:9" ht="15.75" customHeight="1">
      <c r="B49" s="293"/>
      <c r="C49" s="293"/>
      <c r="D49" s="293"/>
      <c r="E49" s="293"/>
      <c r="F49" s="293"/>
      <c r="G49" s="293"/>
      <c r="H49" s="293"/>
      <c r="I49" s="289"/>
    </row>
    <row r="50" spans="2:9" ht="15.75" customHeight="1">
      <c r="B50" s="293"/>
      <c r="C50" s="293"/>
      <c r="D50" s="293"/>
      <c r="E50" s="293"/>
      <c r="F50" s="293"/>
      <c r="G50" s="293"/>
      <c r="H50" s="293"/>
      <c r="I50" s="289"/>
    </row>
    <row r="51" spans="2:9" ht="15.75" customHeight="1">
      <c r="B51" s="293"/>
      <c r="C51" s="293"/>
      <c r="D51" s="293"/>
      <c r="E51" s="293"/>
      <c r="F51" s="293"/>
      <c r="G51" s="293"/>
      <c r="H51" s="293"/>
      <c r="I51" s="289"/>
    </row>
    <row r="52" spans="2:9" ht="15.75" customHeight="1">
      <c r="B52" s="293"/>
      <c r="C52" s="293"/>
      <c r="D52" s="293"/>
      <c r="E52" s="293"/>
      <c r="F52" s="293"/>
      <c r="G52" s="293"/>
      <c r="H52" s="293"/>
      <c r="I52" s="289"/>
    </row>
    <row r="53" spans="2:9" ht="15.75" customHeight="1">
      <c r="B53" s="293" t="s">
        <v>42</v>
      </c>
      <c r="C53" s="324" t="s">
        <v>43</v>
      </c>
      <c r="D53" s="293" t="s">
        <v>42</v>
      </c>
      <c r="E53" s="293"/>
      <c r="F53" s="293" t="s">
        <v>5</v>
      </c>
      <c r="G53" s="293" t="s">
        <v>51</v>
      </c>
      <c r="H53" s="293"/>
      <c r="I53" s="289"/>
    </row>
    <row r="54" spans="2:9" ht="15.75" customHeight="1">
      <c r="B54" s="308" t="s">
        <v>45</v>
      </c>
      <c r="C54" s="293" t="s">
        <v>5</v>
      </c>
      <c r="D54" s="308" t="s">
        <v>1</v>
      </c>
      <c r="E54" s="308"/>
      <c r="F54" s="293"/>
      <c r="G54" s="324" t="s">
        <v>46</v>
      </c>
      <c r="H54" s="308"/>
      <c r="I54" s="289"/>
    </row>
    <row r="55" spans="2:9" ht="15.75" customHeight="1">
      <c r="B55" s="293"/>
      <c r="C55" s="293"/>
      <c r="D55" s="293"/>
      <c r="E55" s="293"/>
      <c r="F55" s="293"/>
      <c r="G55" s="293"/>
      <c r="H55" s="293"/>
      <c r="I55" s="289"/>
    </row>
    <row r="56" spans="2:9" ht="21.95" hidden="1" customHeight="1">
      <c r="B56" s="293"/>
      <c r="C56" s="293"/>
      <c r="D56" s="293"/>
      <c r="E56" s="293"/>
      <c r="F56" s="293"/>
      <c r="G56" s="293"/>
      <c r="H56" s="293"/>
      <c r="I56" s="289"/>
    </row>
    <row r="57" spans="2:9" ht="21.95" hidden="1" customHeight="1">
      <c r="B57" s="293"/>
      <c r="C57" s="293"/>
      <c r="D57" s="293"/>
      <c r="E57" s="293"/>
      <c r="F57" s="293"/>
      <c r="G57" s="293"/>
      <c r="H57" s="293"/>
      <c r="I57" s="289"/>
    </row>
    <row r="58" spans="2:9" ht="22.5" hidden="1">
      <c r="B58" s="293"/>
      <c r="C58" s="293"/>
      <c r="D58" s="293"/>
      <c r="E58" s="293"/>
      <c r="F58" s="293"/>
      <c r="G58" s="293"/>
      <c r="H58" s="293"/>
      <c r="I58" s="289"/>
    </row>
    <row r="59" spans="2:9" ht="22.5" hidden="1">
      <c r="B59" s="293"/>
      <c r="C59" s="293"/>
      <c r="D59" s="293"/>
      <c r="E59" s="293"/>
      <c r="F59" s="293"/>
      <c r="G59" s="293"/>
      <c r="H59" s="293"/>
      <c r="I59" s="289"/>
    </row>
    <row r="60" spans="2:9" ht="22.5" hidden="1">
      <c r="B60" s="293"/>
      <c r="C60" s="293"/>
      <c r="D60" s="293"/>
      <c r="E60" s="293"/>
      <c r="F60" s="293"/>
      <c r="G60" s="293"/>
      <c r="H60" s="293"/>
      <c r="I60" s="289"/>
    </row>
    <row r="61" spans="2:9" ht="22.5" hidden="1">
      <c r="B61" s="293"/>
      <c r="C61" s="293"/>
      <c r="D61" s="293"/>
      <c r="E61" s="293"/>
      <c r="F61" s="293"/>
      <c r="G61" s="293"/>
      <c r="H61" s="293"/>
      <c r="I61" s="289"/>
    </row>
    <row r="62" spans="2:9" ht="22.5" hidden="1">
      <c r="B62" s="293"/>
      <c r="C62" s="293"/>
      <c r="D62" s="293"/>
      <c r="E62" s="293"/>
      <c r="F62" s="293"/>
      <c r="G62" s="293"/>
      <c r="H62" s="293"/>
      <c r="I62" s="289"/>
    </row>
    <row r="63" spans="2:9" ht="22.5" hidden="1">
      <c r="B63" s="293"/>
      <c r="C63" s="293"/>
      <c r="D63" s="293"/>
      <c r="E63" s="293"/>
      <c r="F63" s="293"/>
      <c r="G63" s="293"/>
      <c r="H63" s="293"/>
      <c r="I63" s="289"/>
    </row>
    <row r="64" spans="2:9" ht="22.5" hidden="1">
      <c r="B64" s="293"/>
      <c r="C64" s="293"/>
      <c r="D64" s="293"/>
      <c r="E64" s="293"/>
      <c r="F64" s="293"/>
      <c r="G64" s="293"/>
      <c r="H64" s="293"/>
      <c r="I64" s="289"/>
    </row>
    <row r="65" spans="2:9" ht="19.5" hidden="1">
      <c r="B65" s="293"/>
      <c r="C65" s="293"/>
      <c r="D65" s="293"/>
      <c r="E65" s="293"/>
      <c r="F65" s="293"/>
      <c r="G65" s="293"/>
      <c r="H65" s="293"/>
      <c r="I65" s="292"/>
    </row>
    <row r="66" spans="2:9" ht="19.5" hidden="1">
      <c r="B66" s="293"/>
      <c r="C66" s="293"/>
      <c r="D66" s="293"/>
      <c r="E66" s="293"/>
      <c r="F66" s="293"/>
      <c r="G66" s="293"/>
      <c r="H66" s="293"/>
      <c r="I66" s="292"/>
    </row>
    <row r="67" spans="2:9" ht="19.5" hidden="1">
      <c r="B67" s="293"/>
      <c r="C67" s="293"/>
      <c r="D67" s="293"/>
      <c r="E67" s="293"/>
      <c r="F67" s="293"/>
      <c r="G67" s="293"/>
      <c r="H67" s="293"/>
      <c r="I67" s="292"/>
    </row>
    <row r="68" spans="2:9" ht="19.5" hidden="1">
      <c r="B68" s="293"/>
      <c r="C68" s="293"/>
      <c r="D68" s="293"/>
      <c r="E68" s="293"/>
      <c r="F68" s="293"/>
      <c r="G68" s="293"/>
      <c r="H68" s="293"/>
      <c r="I68" s="292"/>
    </row>
    <row r="69" spans="2:9" ht="19.5" hidden="1">
      <c r="B69" s="293"/>
      <c r="C69" s="293"/>
      <c r="D69" s="293"/>
      <c r="E69" s="293"/>
      <c r="F69" s="293"/>
      <c r="G69" s="293"/>
      <c r="H69" s="293"/>
      <c r="I69" s="292"/>
    </row>
    <row r="70" spans="2:9" ht="19.5" hidden="1">
      <c r="B70" s="293"/>
      <c r="C70" s="293"/>
      <c r="D70" s="293"/>
      <c r="E70" s="293"/>
      <c r="F70" s="293"/>
      <c r="G70" s="293"/>
      <c r="H70" s="293"/>
      <c r="I70" s="292"/>
    </row>
    <row r="71" spans="2:9" ht="19.5" hidden="1">
      <c r="B71" s="293"/>
      <c r="C71" s="293"/>
      <c r="D71" s="293"/>
      <c r="E71" s="293"/>
      <c r="F71" s="293"/>
      <c r="G71" s="293"/>
      <c r="H71" s="293"/>
      <c r="I71" s="292"/>
    </row>
    <row r="72" spans="2:9" ht="19.5" hidden="1">
      <c r="B72" s="293"/>
      <c r="C72" s="293"/>
      <c r="D72" s="293"/>
      <c r="E72" s="293"/>
      <c r="F72" s="293"/>
      <c r="G72" s="293"/>
      <c r="H72" s="293"/>
      <c r="I72" s="292"/>
    </row>
    <row r="73" spans="2:9" ht="19.5" hidden="1">
      <c r="B73" s="293"/>
      <c r="C73" s="293"/>
      <c r="D73" s="293"/>
      <c r="E73" s="293"/>
      <c r="F73" s="293"/>
      <c r="G73" s="293"/>
      <c r="H73" s="293"/>
      <c r="I73" s="292"/>
    </row>
    <row r="74" spans="2:9" ht="19.5" hidden="1">
      <c r="B74" s="293"/>
      <c r="C74" s="293"/>
      <c r="D74" s="293"/>
      <c r="E74" s="293"/>
      <c r="F74" s="293"/>
      <c r="G74" s="293"/>
      <c r="H74" s="293"/>
      <c r="I74" s="292"/>
    </row>
    <row r="75" spans="2:9" ht="19.5" hidden="1">
      <c r="B75" s="293"/>
      <c r="C75" s="293"/>
      <c r="D75" s="293"/>
      <c r="E75" s="293"/>
      <c r="F75" s="293"/>
      <c r="G75" s="293"/>
      <c r="H75" s="293"/>
      <c r="I75" s="292"/>
    </row>
    <row r="76" spans="2:9" ht="19.5" hidden="1">
      <c r="B76" s="293"/>
      <c r="C76" s="293"/>
      <c r="D76" s="293"/>
      <c r="E76" s="293"/>
      <c r="F76" s="293"/>
      <c r="G76" s="293"/>
      <c r="H76" s="293"/>
      <c r="I76" s="292"/>
    </row>
    <row r="77" spans="2:9" ht="19.5" hidden="1">
      <c r="B77" s="293"/>
      <c r="C77" s="293"/>
      <c r="D77" s="293"/>
      <c r="E77" s="293"/>
      <c r="F77" s="293"/>
      <c r="G77" s="293"/>
      <c r="H77" s="293"/>
      <c r="I77" s="292"/>
    </row>
    <row r="78" spans="2:9" ht="19.5" hidden="1">
      <c r="B78" s="293"/>
      <c r="C78" s="293"/>
      <c r="D78" s="293"/>
      <c r="E78" s="293"/>
      <c r="F78" s="293"/>
      <c r="G78" s="293"/>
      <c r="H78" s="293"/>
      <c r="I78" s="292"/>
    </row>
    <row r="79" spans="2:9" ht="19.5" hidden="1">
      <c r="B79" s="293"/>
      <c r="C79" s="293"/>
      <c r="D79" s="293"/>
      <c r="E79" s="293"/>
      <c r="F79" s="293"/>
      <c r="G79" s="293"/>
      <c r="H79" s="293"/>
      <c r="I79" s="292"/>
    </row>
    <row r="80" spans="2:9" ht="19.5" hidden="1">
      <c r="B80" s="293"/>
      <c r="C80" s="293"/>
      <c r="D80" s="293"/>
      <c r="E80" s="293"/>
      <c r="F80" s="293"/>
      <c r="G80" s="293"/>
      <c r="H80" s="293"/>
      <c r="I80" s="292"/>
    </row>
    <row r="81" spans="2:9" ht="19.5" hidden="1">
      <c r="B81" s="293"/>
      <c r="C81" s="293"/>
      <c r="D81" s="293"/>
      <c r="E81" s="293"/>
      <c r="F81" s="293"/>
      <c r="G81" s="293"/>
      <c r="H81" s="293"/>
      <c r="I81" s="292"/>
    </row>
    <row r="82" spans="2:9" ht="19.5" hidden="1">
      <c r="B82" s="293"/>
      <c r="C82" s="293"/>
      <c r="D82" s="293"/>
      <c r="E82" s="293"/>
      <c r="F82" s="293"/>
      <c r="G82" s="293"/>
      <c r="H82" s="293"/>
      <c r="I82" s="292"/>
    </row>
    <row r="83" spans="2:9" ht="19.5" hidden="1">
      <c r="B83" s="293"/>
      <c r="C83" s="293"/>
      <c r="D83" s="293"/>
      <c r="E83" s="293"/>
      <c r="F83" s="293"/>
      <c r="G83" s="293"/>
      <c r="H83" s="293"/>
      <c r="I83" s="292"/>
    </row>
    <row r="84" spans="2:9" ht="19.5" hidden="1">
      <c r="B84" s="293"/>
      <c r="C84" s="293"/>
      <c r="D84" s="293"/>
      <c r="E84" s="293"/>
      <c r="F84" s="293"/>
      <c r="G84" s="293"/>
      <c r="H84" s="293"/>
      <c r="I84" s="292"/>
    </row>
    <row r="85" spans="2:9" ht="19.5" hidden="1">
      <c r="B85" s="293"/>
      <c r="C85" s="293"/>
      <c r="D85" s="293"/>
      <c r="E85" s="293"/>
      <c r="F85" s="293"/>
      <c r="G85" s="293"/>
      <c r="H85" s="293"/>
      <c r="I85" s="292"/>
    </row>
    <row r="86" spans="2:9" ht="19.5" hidden="1">
      <c r="B86" s="293"/>
      <c r="C86" s="293"/>
      <c r="D86" s="293"/>
      <c r="E86" s="293"/>
      <c r="F86" s="293"/>
      <c r="G86" s="293"/>
      <c r="H86" s="293"/>
      <c r="I86" s="292"/>
    </row>
    <row r="87" spans="2:9" ht="19.5" hidden="1">
      <c r="B87" s="293"/>
      <c r="C87" s="293"/>
      <c r="D87" s="293"/>
      <c r="E87" s="293"/>
      <c r="F87" s="293"/>
      <c r="G87" s="293"/>
      <c r="H87" s="293"/>
      <c r="I87" s="292"/>
    </row>
    <row r="88" spans="2:9" ht="19.5" hidden="1">
      <c r="B88" s="293"/>
      <c r="C88" s="293"/>
      <c r="D88" s="293"/>
      <c r="E88" s="293"/>
      <c r="F88" s="293"/>
      <c r="G88" s="293"/>
      <c r="H88" s="293"/>
      <c r="I88" s="292"/>
    </row>
    <row r="89" spans="2:9" ht="15.75">
      <c r="B89" s="293"/>
      <c r="C89" s="293"/>
      <c r="D89" s="293"/>
      <c r="E89" s="293"/>
      <c r="F89" s="293"/>
      <c r="G89" s="293"/>
      <c r="H89" s="293"/>
    </row>
    <row r="90" spans="2:9" hidden="1"/>
    <row r="91" spans="2:9" hidden="1"/>
    <row r="92" spans="2:9" hidden="1"/>
    <row r="93" spans="2:9" hidden="1"/>
    <row r="94" spans="2:9" hidden="1"/>
    <row r="95" spans="2:9" hidden="1"/>
  </sheetData>
  <sheetProtection algorithmName="SHA-512" hashValue="zpdFsfMemW8FmPp/TzJW8sIMML5bWteZNimZgzvYu+hIpcZLRht8FFtYzKA56y/HhCgqvBE87rtwyBE5iQX8IQ==" saltValue="dmGRMukkuhi4T3P+2LTa5g==" spinCount="100000" sheet="1" objects="1" scenarios="1" selectLockedCells="1"/>
  <mergeCells count="15">
    <mergeCell ref="B44:G44"/>
    <mergeCell ref="C19:H19"/>
    <mergeCell ref="B27:G27"/>
    <mergeCell ref="G14:G15"/>
    <mergeCell ref="B36:G36"/>
    <mergeCell ref="C14:C15"/>
    <mergeCell ref="H14:H15"/>
    <mergeCell ref="C18:H18"/>
    <mergeCell ref="B1:H1"/>
    <mergeCell ref="B25:G25"/>
    <mergeCell ref="C11:C12"/>
    <mergeCell ref="E11:E12"/>
    <mergeCell ref="E14:E15"/>
    <mergeCell ref="C5:H5"/>
    <mergeCell ref="B18:B19"/>
  </mergeCells>
  <phoneticPr fontId="4" type="noConversion"/>
  <dataValidations count="2">
    <dataValidation type="time" allowBlank="1" showInputMessage="1" showErrorMessage="1" errorTitle="Hinweis zur Eingabe" error="Bitte geben Sie die Uhrzeit mit Doppelpunkt ein; z.B. 15:00." sqref="E11:E12 E14:E15">
      <formula1>0</formula1>
      <formula2>0.999305555555556</formula2>
    </dataValidation>
    <dataValidation type="date" allowBlank="1" showInputMessage="1" showErrorMessage="1" errorTitle="Hinweis zur Eingabe" error="Sie haben ein Datum erfasst, welches nicht dem erforderlichen Datumsformat entspricht, z.B. 01.01.2022 oder außerhalb des Jahres 2022 liegt._x000a__x000a_Bitte berichtigen Sie Ihre Eingabe." sqref="C14:C15 C11:C12">
      <formula1>44562</formula1>
      <formula2>44936</formula2>
    </dataValidation>
  </dataValidations>
  <printOptions horizontalCentered="1" verticalCentered="1"/>
  <pageMargins left="0.78740157480314965" right="0.19685039370078741" top="0.19685039370078741" bottom="0.39370078740157483" header="0" footer="0"/>
  <pageSetup paperSize="9" scale="5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4</vt:i4>
      </vt:variant>
    </vt:vector>
  </HeadingPairs>
  <TitlesOfParts>
    <vt:vector size="15" baseType="lpstr">
      <vt:lpstr>Version_Hinweise</vt:lpstr>
      <vt:lpstr>Inhalt</vt:lpstr>
      <vt:lpstr>Empfehlung</vt:lpstr>
      <vt:lpstr>Beispiele</vt:lpstr>
      <vt:lpstr>RK eintägig (mit Berechnung)</vt:lpstr>
      <vt:lpstr>RK mehrtägig (mit Berechnung)</vt:lpstr>
      <vt:lpstr>RK Monat 1</vt:lpstr>
      <vt:lpstr>RK Monat 2</vt:lpstr>
      <vt:lpstr>RK eintägig</vt:lpstr>
      <vt:lpstr>RK mehrtägig</vt:lpstr>
      <vt:lpstr>RK quer</vt:lpstr>
      <vt:lpstr>Beispiele!Druckbereich</vt:lpstr>
      <vt:lpstr>Empfehlung!Druckbereich</vt:lpstr>
      <vt:lpstr>'RK eintägig (mit Berechnung)'!Druckbereich</vt:lpstr>
      <vt:lpstr>'RK mehrtägig (mit Berechnung)'!Druckbereich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Reisekosten 2014</dc:title>
  <dc:creator>Duwe, Thomas</dc:creator>
  <cp:lastModifiedBy>Beer</cp:lastModifiedBy>
  <cp:lastPrinted>2021-01-04T15:07:30Z</cp:lastPrinted>
  <dcterms:created xsi:type="dcterms:W3CDTF">2002-10-06T12:26:19Z</dcterms:created>
  <dcterms:modified xsi:type="dcterms:W3CDTF">2022-02-07T12:04:40Z</dcterms:modified>
</cp:coreProperties>
</file>